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EstaPasta_de_trabalho"/>
  <bookViews>
    <workbookView xWindow="-120" yWindow="-60" windowWidth="20730" windowHeight="11100" tabRatio="912" activeTab="1"/>
  </bookViews>
  <sheets>
    <sheet name="BDI" sheetId="21" r:id="rId1"/>
    <sheet name="RESUMO" sheetId="19" r:id="rId2"/>
    <sheet name="PLANILHA_SINTÉTICA" sheetId="1" r:id="rId3"/>
    <sheet name="CRONOGRAMA" sheetId="9" r:id="rId4"/>
  </sheets>
  <externalReferences>
    <externalReference r:id="rId5"/>
    <externalReference r:id="rId6"/>
  </externalReferences>
  <definedNames>
    <definedName name="__Anonymous_Sheet_DB__0">PLANILHA_SINTÉTICA!$B$9:$L$634</definedName>
    <definedName name="__xlnm.Print_Area_1">#REF!</definedName>
    <definedName name="__xlnm.Print_Area_2" localSheetId="0">#REF!</definedName>
    <definedName name="__xlnm.Print_Area_2">#REF!</definedName>
    <definedName name="__xlnm.Print_Area_3" localSheetId="0">#REF!</definedName>
    <definedName name="__xlnm.Print_Area_3">#REF!</definedName>
    <definedName name="__xlnm.Print_Area_3_1" localSheetId="0">#REF!</definedName>
    <definedName name="__xlnm.Print_Area_3_1">#REF!</definedName>
    <definedName name="__xlnm.Print_Titles_1">#REF!</definedName>
    <definedName name="__xlnm.Print_Titles_2" localSheetId="0">#REF!</definedName>
    <definedName name="__xlnm.Print_Titles_2">#REF!</definedName>
    <definedName name="__xlnm.Print_Titles_3" localSheetId="0">#REF!</definedName>
    <definedName name="__xlnm.Print_Titles_3">#REF!</definedName>
    <definedName name="_R10P" localSheetId="0">#REF!</definedName>
    <definedName name="_R10P">#REF!</definedName>
    <definedName name="_R10R" localSheetId="0">#REF!</definedName>
    <definedName name="_R10R">#REF!</definedName>
    <definedName name="_R11P" localSheetId="0">#REF!</definedName>
    <definedName name="_R11P">#REF!</definedName>
    <definedName name="_R11R" localSheetId="0">#REF!</definedName>
    <definedName name="_R11R">#REF!</definedName>
    <definedName name="_R12P" localSheetId="0">#REF!</definedName>
    <definedName name="_R12P">#REF!</definedName>
    <definedName name="_R12R" localSheetId="0">#REF!</definedName>
    <definedName name="_R12R">#REF!</definedName>
    <definedName name="_R13P" localSheetId="0">#REF!</definedName>
    <definedName name="_R13P">#REF!</definedName>
    <definedName name="_R13R" localSheetId="0">#REF!</definedName>
    <definedName name="_R13R">#REF!</definedName>
    <definedName name="_R14P" localSheetId="0">#REF!</definedName>
    <definedName name="_R14P">#REF!</definedName>
    <definedName name="_R14R" localSheetId="0">#REF!</definedName>
    <definedName name="_R14R">#REF!</definedName>
    <definedName name="_R15P" localSheetId="0">#REF!</definedName>
    <definedName name="_R15P">#REF!</definedName>
    <definedName name="_R15R" localSheetId="0">#REF!</definedName>
    <definedName name="_R15R">#REF!</definedName>
    <definedName name="_R16P" localSheetId="0">#REF!</definedName>
    <definedName name="_R16P">#REF!</definedName>
    <definedName name="_R16R" localSheetId="0">#REF!</definedName>
    <definedName name="_R16R">#REF!</definedName>
    <definedName name="_R17P" localSheetId="0">#REF!</definedName>
    <definedName name="_R17P">#REF!</definedName>
    <definedName name="_R17R" localSheetId="0">#REF!</definedName>
    <definedName name="_R17R">#REF!</definedName>
    <definedName name="_R18P" localSheetId="0">#REF!</definedName>
    <definedName name="_R18P">#REF!</definedName>
    <definedName name="_R18R" localSheetId="0">#REF!</definedName>
    <definedName name="_R18R">#REF!</definedName>
    <definedName name="_R19P" localSheetId="0">#REF!</definedName>
    <definedName name="_R19P">#REF!</definedName>
    <definedName name="_R19R" localSheetId="0">#REF!</definedName>
    <definedName name="_R19R">#REF!</definedName>
    <definedName name="_R1P" localSheetId="0">#REF!</definedName>
    <definedName name="_R1P">#REF!</definedName>
    <definedName name="_R1R" localSheetId="0">#REF!</definedName>
    <definedName name="_R1R">#REF!</definedName>
    <definedName name="_R20P" localSheetId="0">#REF!</definedName>
    <definedName name="_R20P">#REF!</definedName>
    <definedName name="_R20R" localSheetId="0">#REF!</definedName>
    <definedName name="_R20R">#REF!</definedName>
    <definedName name="_R21P" localSheetId="0">#REF!</definedName>
    <definedName name="_R21P">#REF!</definedName>
    <definedName name="_R21R" localSheetId="0">#REF!</definedName>
    <definedName name="_R21R">#REF!</definedName>
    <definedName name="_R22P" localSheetId="0">#REF!</definedName>
    <definedName name="_R22P">#REF!</definedName>
    <definedName name="_R22R" localSheetId="0">#REF!</definedName>
    <definedName name="_R22R">#REF!</definedName>
    <definedName name="_R23P" localSheetId="0">#REF!</definedName>
    <definedName name="_R23P">#REF!</definedName>
    <definedName name="_R23R" localSheetId="0">#REF!</definedName>
    <definedName name="_R23R">#REF!</definedName>
    <definedName name="_R24P" localSheetId="0">#REF!</definedName>
    <definedName name="_R24P">#REF!</definedName>
    <definedName name="_R24R" localSheetId="0">#REF!</definedName>
    <definedName name="_R24R">#REF!</definedName>
    <definedName name="_R2P" localSheetId="0">#REF!</definedName>
    <definedName name="_R2P">#REF!</definedName>
    <definedName name="_R2R" localSheetId="0">#REF!</definedName>
    <definedName name="_R2R">#REF!</definedName>
    <definedName name="_R3P" localSheetId="0">#REF!</definedName>
    <definedName name="_R3P">#REF!</definedName>
    <definedName name="_R3R" localSheetId="0">#REF!</definedName>
    <definedName name="_R3R">#REF!</definedName>
    <definedName name="_R4P" localSheetId="0">#REF!</definedName>
    <definedName name="_R4P">#REF!</definedName>
    <definedName name="_R4R" localSheetId="0">#REF!</definedName>
    <definedName name="_R4R">#REF!</definedName>
    <definedName name="_R5P" localSheetId="0">#REF!</definedName>
    <definedName name="_R5P">#REF!</definedName>
    <definedName name="_R5R" localSheetId="0">#REF!</definedName>
    <definedName name="_R5R">#REF!</definedName>
    <definedName name="_R6P" localSheetId="0">#REF!</definedName>
    <definedName name="_R6P">#REF!</definedName>
    <definedName name="_R6R" localSheetId="0">#REF!</definedName>
    <definedName name="_R6R">#REF!</definedName>
    <definedName name="_R7P" localSheetId="0">#REF!</definedName>
    <definedName name="_R7P">#REF!</definedName>
    <definedName name="_R7R" localSheetId="0">#REF!</definedName>
    <definedName name="_R7R">#REF!</definedName>
    <definedName name="_R8P" localSheetId="0">#REF!</definedName>
    <definedName name="_R8P">#REF!</definedName>
    <definedName name="_R8R" localSheetId="0">#REF!</definedName>
    <definedName name="_R8R">#REF!</definedName>
    <definedName name="_R9P" localSheetId="0">#REF!</definedName>
    <definedName name="_R9P">#REF!</definedName>
    <definedName name="_R9R" localSheetId="0">#REF!</definedName>
    <definedName name="_R9R">#REF!</definedName>
    <definedName name="_RP1" localSheetId="0">#REF!</definedName>
    <definedName name="_RP1">#REF!</definedName>
    <definedName name="_RP10" localSheetId="0">#REF!</definedName>
    <definedName name="_RP10">#REF!</definedName>
    <definedName name="_RP11" localSheetId="0">#REF!</definedName>
    <definedName name="_RP11">#REF!</definedName>
    <definedName name="_RP12" localSheetId="0">#REF!</definedName>
    <definedName name="_RP12">#REF!</definedName>
    <definedName name="_RP13" localSheetId="0">#REF!</definedName>
    <definedName name="_RP13">#REF!</definedName>
    <definedName name="_RP14" localSheetId="0">#REF!</definedName>
    <definedName name="_RP14">#REF!</definedName>
    <definedName name="_RP15" localSheetId="0">#REF!</definedName>
    <definedName name="_RP15">#REF!</definedName>
    <definedName name="_RP16" localSheetId="0">#REF!</definedName>
    <definedName name="_RP16">#REF!</definedName>
    <definedName name="_RP17" localSheetId="0">#REF!</definedName>
    <definedName name="_RP17">#REF!</definedName>
    <definedName name="_RP18" localSheetId="0">#REF!</definedName>
    <definedName name="_RP18">#REF!</definedName>
    <definedName name="_RP19" localSheetId="0">#REF!</definedName>
    <definedName name="_RP19">#REF!</definedName>
    <definedName name="_RP2" localSheetId="0">#REF!</definedName>
    <definedName name="_RP2">#REF!</definedName>
    <definedName name="_RP20" localSheetId="0">#REF!</definedName>
    <definedName name="_RP20">#REF!</definedName>
    <definedName name="_RP21" localSheetId="0">#REF!</definedName>
    <definedName name="_RP21">#REF!</definedName>
    <definedName name="_RP22" localSheetId="0">#REF!</definedName>
    <definedName name="_RP22">#REF!</definedName>
    <definedName name="_RP23" localSheetId="0">#REF!</definedName>
    <definedName name="_RP23">#REF!</definedName>
    <definedName name="_RP24" localSheetId="0">#REF!</definedName>
    <definedName name="_RP24">#REF!</definedName>
    <definedName name="_RP3" localSheetId="0">#REF!</definedName>
    <definedName name="_RP3">#REF!</definedName>
    <definedName name="_RP4" localSheetId="0">#REF!</definedName>
    <definedName name="_RP4">#REF!</definedName>
    <definedName name="_RP5" localSheetId="0">#REF!</definedName>
    <definedName name="_RP5">#REF!</definedName>
    <definedName name="_RP6" localSheetId="0">#REF!</definedName>
    <definedName name="_RP6">#REF!</definedName>
    <definedName name="_RP7" localSheetId="0">#REF!</definedName>
    <definedName name="_RP7">#REF!</definedName>
    <definedName name="_RP8" localSheetId="0">#REF!</definedName>
    <definedName name="_RP8">#REF!</definedName>
    <definedName name="_RP9" localSheetId="0">#REF!</definedName>
    <definedName name="_RP9">#REF!</definedName>
    <definedName name="_RR1" localSheetId="0">#REF!</definedName>
    <definedName name="_RR1">#REF!</definedName>
    <definedName name="_RR10" localSheetId="0">#REF!</definedName>
    <definedName name="_RR10">#REF!</definedName>
    <definedName name="_RR12" localSheetId="0">#REF!</definedName>
    <definedName name="_RR12">#REF!</definedName>
    <definedName name="_RR13" localSheetId="0">#REF!</definedName>
    <definedName name="_RR13">#REF!</definedName>
    <definedName name="_RR14" localSheetId="0">#REF!</definedName>
    <definedName name="_RR14">#REF!</definedName>
    <definedName name="_RR15" localSheetId="0">#REF!</definedName>
    <definedName name="_RR15">#REF!</definedName>
    <definedName name="_RR16" localSheetId="0">#REF!</definedName>
    <definedName name="_RR16">#REF!</definedName>
    <definedName name="_RR17" localSheetId="0">#REF!</definedName>
    <definedName name="_RR17">#REF!</definedName>
    <definedName name="_RR18" localSheetId="0">#REF!</definedName>
    <definedName name="_RR18">#REF!</definedName>
    <definedName name="_RR19" localSheetId="0">#REF!</definedName>
    <definedName name="_RR19">#REF!</definedName>
    <definedName name="_RR2" localSheetId="0">#REF!</definedName>
    <definedName name="_RR2">#REF!</definedName>
    <definedName name="_RR20" localSheetId="0">#REF!</definedName>
    <definedName name="_RR20">#REF!</definedName>
    <definedName name="_RR21" localSheetId="0">#REF!</definedName>
    <definedName name="_RR21">#REF!</definedName>
    <definedName name="_RR22" localSheetId="0">#REF!</definedName>
    <definedName name="_RR22">#REF!</definedName>
    <definedName name="_RR23" localSheetId="0">#REF!</definedName>
    <definedName name="_RR23">#REF!</definedName>
    <definedName name="_RR24" localSheetId="0">#REF!</definedName>
    <definedName name="_RR24">#REF!</definedName>
    <definedName name="_RR3" localSheetId="0">#REF!</definedName>
    <definedName name="_RR3">#REF!</definedName>
    <definedName name="_RR4" localSheetId="0">#REF!</definedName>
    <definedName name="_RR4">#REF!</definedName>
    <definedName name="_RR5" localSheetId="0">#REF!</definedName>
    <definedName name="_RR5">#REF!</definedName>
    <definedName name="_RR6" localSheetId="0">#REF!</definedName>
    <definedName name="_RR6">#REF!</definedName>
    <definedName name="_RR7" localSheetId="0">#REF!</definedName>
    <definedName name="_RR7">#REF!</definedName>
    <definedName name="_RR8" localSheetId="0">#REF!</definedName>
    <definedName name="_RR8">#REF!</definedName>
    <definedName name="_RR9" localSheetId="0">#REF!</definedName>
    <definedName name="_RR9">#REF!</definedName>
    <definedName name="_tt1">"$#REF!.$A$1:$B$3278"</definedName>
    <definedName name="A1P1" localSheetId="0">#REF!</definedName>
    <definedName name="A1P1">#REF!</definedName>
    <definedName name="A1P10" localSheetId="0">#REF!</definedName>
    <definedName name="A1P10">#REF!</definedName>
    <definedName name="A1P11" localSheetId="0">#REF!</definedName>
    <definedName name="A1P11">#REF!</definedName>
    <definedName name="A1P12" localSheetId="0">#REF!</definedName>
    <definedName name="A1P12">#REF!</definedName>
    <definedName name="A1P13" localSheetId="0">#REF!</definedName>
    <definedName name="A1P13">#REF!</definedName>
    <definedName name="A1P14" localSheetId="0">#REF!</definedName>
    <definedName name="A1P14">#REF!</definedName>
    <definedName name="A1P15" localSheetId="0">#REF!</definedName>
    <definedName name="A1P15">#REF!</definedName>
    <definedName name="A1P16" localSheetId="0">#REF!</definedName>
    <definedName name="A1P16">#REF!</definedName>
    <definedName name="A1P17" localSheetId="0">#REF!</definedName>
    <definedName name="A1P17">#REF!</definedName>
    <definedName name="A1P18" localSheetId="0">#REF!</definedName>
    <definedName name="A1P18">#REF!</definedName>
    <definedName name="A1P19" localSheetId="0">#REF!</definedName>
    <definedName name="A1P19">#REF!</definedName>
    <definedName name="A1P2" localSheetId="0">#REF!</definedName>
    <definedName name="A1P2">#REF!</definedName>
    <definedName name="A1P20" localSheetId="0">#REF!</definedName>
    <definedName name="A1P20">#REF!</definedName>
    <definedName name="A1P21" localSheetId="0">#REF!</definedName>
    <definedName name="A1P21">#REF!</definedName>
    <definedName name="A1P22" localSheetId="0">#REF!</definedName>
    <definedName name="A1P22">#REF!</definedName>
    <definedName name="A1P23" localSheetId="0">#REF!</definedName>
    <definedName name="A1P23">#REF!</definedName>
    <definedName name="A1P24" localSheetId="0">#REF!</definedName>
    <definedName name="A1P24">#REF!</definedName>
    <definedName name="A1P3" localSheetId="0">#REF!</definedName>
    <definedName name="A1P3">#REF!</definedName>
    <definedName name="A1P4" localSheetId="0">#REF!</definedName>
    <definedName name="A1P4">#REF!</definedName>
    <definedName name="A1P5" localSheetId="0">#REF!</definedName>
    <definedName name="A1P5">#REF!</definedName>
    <definedName name="A1P6" localSheetId="0">#REF!</definedName>
    <definedName name="A1P6">#REF!</definedName>
    <definedName name="A1P7" localSheetId="0">#REF!</definedName>
    <definedName name="A1P7">#REF!</definedName>
    <definedName name="A1P8" localSheetId="0">#REF!</definedName>
    <definedName name="A1P8">#REF!</definedName>
    <definedName name="A1P9" localSheetId="0">#REF!</definedName>
    <definedName name="A1P9">#REF!</definedName>
    <definedName name="A1R1" localSheetId="0">#REF!</definedName>
    <definedName name="A1R1">#REF!</definedName>
    <definedName name="A1R10" localSheetId="0">#REF!</definedName>
    <definedName name="A1R10">#REF!</definedName>
    <definedName name="A1R11" localSheetId="0">#REF!</definedName>
    <definedName name="A1R11">#REF!</definedName>
    <definedName name="A1R12" localSheetId="0">#REF!</definedName>
    <definedName name="A1R12">#REF!</definedName>
    <definedName name="A1R13" localSheetId="0">#REF!</definedName>
    <definedName name="A1R13">#REF!</definedName>
    <definedName name="A1R14" localSheetId="0">#REF!</definedName>
    <definedName name="A1R14">#REF!</definedName>
    <definedName name="A1R15" localSheetId="0">#REF!</definedName>
    <definedName name="A1R15">#REF!</definedName>
    <definedName name="A1R16" localSheetId="0">#REF!</definedName>
    <definedName name="A1R16">#REF!</definedName>
    <definedName name="A1R17" localSheetId="0">#REF!</definedName>
    <definedName name="A1R17">#REF!</definedName>
    <definedName name="A1R18" localSheetId="0">#REF!</definedName>
    <definedName name="A1R18">#REF!</definedName>
    <definedName name="A1R19" localSheetId="0">#REF!</definedName>
    <definedName name="A1R19">#REF!</definedName>
    <definedName name="A1R2" localSheetId="0">#REF!</definedName>
    <definedName name="A1R2">#REF!</definedName>
    <definedName name="A1R20" localSheetId="0">#REF!</definedName>
    <definedName name="A1R20">#REF!</definedName>
    <definedName name="A1R21" localSheetId="0">#REF!</definedName>
    <definedName name="A1R21">#REF!</definedName>
    <definedName name="A1R22" localSheetId="0">#REF!</definedName>
    <definedName name="A1R22">#REF!</definedName>
    <definedName name="A1R23" localSheetId="0">#REF!</definedName>
    <definedName name="A1R23">#REF!</definedName>
    <definedName name="A1R24" localSheetId="0">#REF!</definedName>
    <definedName name="A1R24">#REF!</definedName>
    <definedName name="A1R3" localSheetId="0">#REF!</definedName>
    <definedName name="A1R3">#REF!</definedName>
    <definedName name="A1R4" localSheetId="0">#REF!</definedName>
    <definedName name="A1R4">#REF!</definedName>
    <definedName name="A1R5" localSheetId="0">#REF!</definedName>
    <definedName name="A1R5">#REF!</definedName>
    <definedName name="A1R6" localSheetId="0">#REF!</definedName>
    <definedName name="A1R6">#REF!</definedName>
    <definedName name="A1R7" localSheetId="0">#REF!</definedName>
    <definedName name="A1R7">#REF!</definedName>
    <definedName name="A1R8" localSheetId="0">#REF!</definedName>
    <definedName name="A1R8">#REF!</definedName>
    <definedName name="A1R9" localSheetId="0">#REF!</definedName>
    <definedName name="A1R9">#REF!</definedName>
    <definedName name="A2P1" localSheetId="0">#REF!</definedName>
    <definedName name="A2P1">#REF!</definedName>
    <definedName name="A2P10" localSheetId="0">#REF!</definedName>
    <definedName name="A2P10">#REF!</definedName>
    <definedName name="A2P11" localSheetId="0">#REF!</definedName>
    <definedName name="A2P11">#REF!</definedName>
    <definedName name="A2P12" localSheetId="0">#REF!</definedName>
    <definedName name="A2P12">#REF!</definedName>
    <definedName name="A2P13" localSheetId="0">#REF!</definedName>
    <definedName name="A2P13">#REF!</definedName>
    <definedName name="A2P14" localSheetId="0">#REF!</definedName>
    <definedName name="A2P14">#REF!</definedName>
    <definedName name="A2P15" localSheetId="0">#REF!</definedName>
    <definedName name="A2P15">#REF!</definedName>
    <definedName name="A2P16" localSheetId="0">#REF!</definedName>
    <definedName name="A2P16">#REF!</definedName>
    <definedName name="A2P17" localSheetId="0">#REF!</definedName>
    <definedName name="A2P17">#REF!</definedName>
    <definedName name="A2P18" localSheetId="0">#REF!</definedName>
    <definedName name="A2P18">#REF!</definedName>
    <definedName name="A2P19" localSheetId="0">#REF!</definedName>
    <definedName name="A2P19">#REF!</definedName>
    <definedName name="A2P2" localSheetId="0">#REF!</definedName>
    <definedName name="A2P2">#REF!</definedName>
    <definedName name="A2P20" localSheetId="0">#REF!</definedName>
    <definedName name="A2P20">#REF!</definedName>
    <definedName name="A2P21" localSheetId="0">#REF!</definedName>
    <definedName name="A2P21">#REF!</definedName>
    <definedName name="A2P22" localSheetId="0">#REF!</definedName>
    <definedName name="A2P22">#REF!</definedName>
    <definedName name="A2P23" localSheetId="0">#REF!</definedName>
    <definedName name="A2P23">#REF!</definedName>
    <definedName name="A2P24" localSheetId="0">#REF!</definedName>
    <definedName name="A2P24">#REF!</definedName>
    <definedName name="A2P3" localSheetId="0">#REF!</definedName>
    <definedName name="A2P3">#REF!</definedName>
    <definedName name="A2P4" localSheetId="0">#REF!</definedName>
    <definedName name="A2P4">#REF!</definedName>
    <definedName name="A2P5" localSheetId="0">#REF!</definedName>
    <definedName name="A2P5">#REF!</definedName>
    <definedName name="A2P6" localSheetId="0">#REF!</definedName>
    <definedName name="A2P6">#REF!</definedName>
    <definedName name="A2P7" localSheetId="0">#REF!</definedName>
    <definedName name="A2P7">#REF!</definedName>
    <definedName name="A2P8" localSheetId="0">#REF!</definedName>
    <definedName name="A2P8">#REF!</definedName>
    <definedName name="A2P9" localSheetId="0">#REF!</definedName>
    <definedName name="A2P9">#REF!</definedName>
    <definedName name="A2R1" localSheetId="0">#REF!</definedName>
    <definedName name="A2R1">#REF!</definedName>
    <definedName name="A2R10" localSheetId="0">#REF!</definedName>
    <definedName name="A2R10">#REF!</definedName>
    <definedName name="A2R11" localSheetId="0">#REF!</definedName>
    <definedName name="A2R11">#REF!</definedName>
    <definedName name="A2R12" localSheetId="0">#REF!</definedName>
    <definedName name="A2R12">#REF!</definedName>
    <definedName name="A2R13" localSheetId="0">#REF!</definedName>
    <definedName name="A2R13">#REF!</definedName>
    <definedName name="A2R14" localSheetId="0">#REF!</definedName>
    <definedName name="A2R14">#REF!</definedName>
    <definedName name="A2R15" localSheetId="0">#REF!</definedName>
    <definedName name="A2R15">#REF!</definedName>
    <definedName name="A2R16" localSheetId="0">#REF!</definedName>
    <definedName name="A2R16">#REF!</definedName>
    <definedName name="A2R17" localSheetId="0">#REF!</definedName>
    <definedName name="A2R17">#REF!</definedName>
    <definedName name="A2R18" localSheetId="0">#REF!</definedName>
    <definedName name="A2R18">#REF!</definedName>
    <definedName name="A2R19" localSheetId="0">#REF!</definedName>
    <definedName name="A2R19">#REF!</definedName>
    <definedName name="A2R2" localSheetId="0">#REF!</definedName>
    <definedName name="A2R2">#REF!</definedName>
    <definedName name="A2R20" localSheetId="0">#REF!</definedName>
    <definedName name="A2R20">#REF!</definedName>
    <definedName name="A2R21" localSheetId="0">#REF!</definedName>
    <definedName name="A2R21">#REF!</definedName>
    <definedName name="A2R22" localSheetId="0">#REF!</definedName>
    <definedName name="A2R22">#REF!</definedName>
    <definedName name="A2R23" localSheetId="0">#REF!</definedName>
    <definedName name="A2R23">#REF!</definedName>
    <definedName name="A2R24" localSheetId="0">#REF!</definedName>
    <definedName name="A2R24">#REF!</definedName>
    <definedName name="A2R3" localSheetId="0">#REF!</definedName>
    <definedName name="A2R3">#REF!</definedName>
    <definedName name="A2R4" localSheetId="0">#REF!</definedName>
    <definedName name="A2R4">#REF!</definedName>
    <definedName name="A2R5" localSheetId="0">#REF!</definedName>
    <definedName name="A2R5">#REF!</definedName>
    <definedName name="A2R6" localSheetId="0">#REF!</definedName>
    <definedName name="A2R6">#REF!</definedName>
    <definedName name="A2R7" localSheetId="0">#REF!</definedName>
    <definedName name="A2R7">#REF!</definedName>
    <definedName name="A2R8" localSheetId="0">#REF!</definedName>
    <definedName name="A2R8">#REF!</definedName>
    <definedName name="A2R9" localSheetId="0">#REF!</definedName>
    <definedName name="A2R9">#REF!</definedName>
    <definedName name="A3P1" localSheetId="0">#REF!</definedName>
    <definedName name="A3P1">#REF!</definedName>
    <definedName name="A3P10" localSheetId="0">#REF!</definedName>
    <definedName name="A3P10">#REF!</definedName>
    <definedName name="A3P11" localSheetId="0">#REF!</definedName>
    <definedName name="A3P11">#REF!</definedName>
    <definedName name="A3P12" localSheetId="0">#REF!</definedName>
    <definedName name="A3P12">#REF!</definedName>
    <definedName name="A3P13" localSheetId="0">#REF!</definedName>
    <definedName name="A3P13">#REF!</definedName>
    <definedName name="A3P14" localSheetId="0">#REF!</definedName>
    <definedName name="A3P14">#REF!</definedName>
    <definedName name="A3P15" localSheetId="0">#REF!</definedName>
    <definedName name="A3P15">#REF!</definedName>
    <definedName name="A3P16" localSheetId="0">#REF!</definedName>
    <definedName name="A3P16">#REF!</definedName>
    <definedName name="A3P17" localSheetId="0">#REF!</definedName>
    <definedName name="A3P17">#REF!</definedName>
    <definedName name="A3P18" localSheetId="0">#REF!</definedName>
    <definedName name="A3P18">#REF!</definedName>
    <definedName name="A3P19" localSheetId="0">#REF!</definedName>
    <definedName name="A3P19">#REF!</definedName>
    <definedName name="A3P2" localSheetId="0">#REF!</definedName>
    <definedName name="A3P2">#REF!</definedName>
    <definedName name="A3P20" localSheetId="0">#REF!</definedName>
    <definedName name="A3P20">#REF!</definedName>
    <definedName name="A3P21" localSheetId="0">#REF!</definedName>
    <definedName name="A3P21">#REF!</definedName>
    <definedName name="A3P22" localSheetId="0">#REF!</definedName>
    <definedName name="A3P22">#REF!</definedName>
    <definedName name="A3P23" localSheetId="0">#REF!</definedName>
    <definedName name="A3P23">#REF!</definedName>
    <definedName name="A3P24" localSheetId="0">#REF!</definedName>
    <definedName name="A3P24">#REF!</definedName>
    <definedName name="A3P3" localSheetId="0">#REF!</definedName>
    <definedName name="A3P3">#REF!</definedName>
    <definedName name="A3P4" localSheetId="0">#REF!</definedName>
    <definedName name="A3P4">#REF!</definedName>
    <definedName name="A3P5" localSheetId="0">#REF!</definedName>
    <definedName name="A3P5">#REF!</definedName>
    <definedName name="A3P6" localSheetId="0">#REF!</definedName>
    <definedName name="A3P6">#REF!</definedName>
    <definedName name="A3P7" localSheetId="0">#REF!</definedName>
    <definedName name="A3P7">#REF!</definedName>
    <definedName name="A3P8" localSheetId="0">#REF!</definedName>
    <definedName name="A3P8">#REF!</definedName>
    <definedName name="A3P9" localSheetId="0">#REF!</definedName>
    <definedName name="A3P9">#REF!</definedName>
    <definedName name="A3R1" localSheetId="0">#REF!</definedName>
    <definedName name="A3R1">#REF!</definedName>
    <definedName name="A3R10" localSheetId="0">#REF!</definedName>
    <definedName name="A3R10">#REF!</definedName>
    <definedName name="A3R11" localSheetId="0">#REF!</definedName>
    <definedName name="A3R11">#REF!</definedName>
    <definedName name="A3R12" localSheetId="0">#REF!</definedName>
    <definedName name="A3R12">#REF!</definedName>
    <definedName name="A3R13" localSheetId="0">#REF!</definedName>
    <definedName name="A3R13">#REF!</definedName>
    <definedName name="A3R14" localSheetId="0">#REF!</definedName>
    <definedName name="A3R14">#REF!</definedName>
    <definedName name="A3R15" localSheetId="0">#REF!</definedName>
    <definedName name="A3R15">#REF!</definedName>
    <definedName name="A3R16" localSheetId="0">#REF!</definedName>
    <definedName name="A3R16">#REF!</definedName>
    <definedName name="A3R17" localSheetId="0">#REF!</definedName>
    <definedName name="A3R17">#REF!</definedName>
    <definedName name="A3R18" localSheetId="0">#REF!</definedName>
    <definedName name="A3R18">#REF!</definedName>
    <definedName name="A3R19" localSheetId="0">#REF!</definedName>
    <definedName name="A3R19">#REF!</definedName>
    <definedName name="A3R2" localSheetId="0">#REF!</definedName>
    <definedName name="A3R2">#REF!</definedName>
    <definedName name="A3R20" localSheetId="0">#REF!</definedName>
    <definedName name="A3R20">#REF!</definedName>
    <definedName name="A3R21" localSheetId="0">#REF!</definedName>
    <definedName name="A3R21">#REF!</definedName>
    <definedName name="A3R22" localSheetId="0">#REF!</definedName>
    <definedName name="A3R22">#REF!</definedName>
    <definedName name="A3R23" localSheetId="0">#REF!</definedName>
    <definedName name="A3R23">#REF!</definedName>
    <definedName name="A3R24" localSheetId="0">#REF!</definedName>
    <definedName name="A3R24">#REF!</definedName>
    <definedName name="A3R3" localSheetId="0">#REF!</definedName>
    <definedName name="A3R3">#REF!</definedName>
    <definedName name="A3R4" localSheetId="0">#REF!</definedName>
    <definedName name="A3R4">#REF!</definedName>
    <definedName name="A3R5" localSheetId="0">#REF!</definedName>
    <definedName name="A3R5">#REF!</definedName>
    <definedName name="A3R6" localSheetId="0">#REF!</definedName>
    <definedName name="A3R6">#REF!</definedName>
    <definedName name="A3R7" localSheetId="0">#REF!</definedName>
    <definedName name="A3R7">#REF!</definedName>
    <definedName name="A3R8" localSheetId="0">#REF!</definedName>
    <definedName name="A3R8">#REF!</definedName>
    <definedName name="A3R9" localSheetId="0">#REF!</definedName>
    <definedName name="A3R9">#REF!</definedName>
    <definedName name="A4P1" localSheetId="0">#REF!</definedName>
    <definedName name="A4P1">#REF!</definedName>
    <definedName name="A4P10" localSheetId="0">#REF!</definedName>
    <definedName name="A4P10">#REF!</definedName>
    <definedName name="A4P11" localSheetId="0">#REF!</definedName>
    <definedName name="A4P11">#REF!</definedName>
    <definedName name="A4P12" localSheetId="0">#REF!</definedName>
    <definedName name="A4P12">#REF!</definedName>
    <definedName name="A4P13" localSheetId="0">#REF!</definedName>
    <definedName name="A4P13">#REF!</definedName>
    <definedName name="A4P14" localSheetId="0">#REF!</definedName>
    <definedName name="A4P14">#REF!</definedName>
    <definedName name="A4P15" localSheetId="0">#REF!</definedName>
    <definedName name="A4P15">#REF!</definedName>
    <definedName name="A4P16" localSheetId="0">#REF!</definedName>
    <definedName name="A4P16">#REF!</definedName>
    <definedName name="A4P17" localSheetId="0">#REF!</definedName>
    <definedName name="A4P17">#REF!</definedName>
    <definedName name="A4P18" localSheetId="0">#REF!</definedName>
    <definedName name="A4P18">#REF!</definedName>
    <definedName name="A4P19" localSheetId="0">#REF!</definedName>
    <definedName name="A4P19">#REF!</definedName>
    <definedName name="A4P2" localSheetId="0">#REF!</definedName>
    <definedName name="A4P2">#REF!</definedName>
    <definedName name="A4P20" localSheetId="0">#REF!</definedName>
    <definedName name="A4P20">#REF!</definedName>
    <definedName name="A4P21" localSheetId="0">#REF!</definedName>
    <definedName name="A4P21">#REF!</definedName>
    <definedName name="A4P22" localSheetId="0">#REF!</definedName>
    <definedName name="A4P22">#REF!</definedName>
    <definedName name="A4P23" localSheetId="0">#REF!</definedName>
    <definedName name="A4P23">#REF!</definedName>
    <definedName name="A4P24" localSheetId="0">#REF!</definedName>
    <definedName name="A4P24">#REF!</definedName>
    <definedName name="A4P3" localSheetId="0">#REF!</definedName>
    <definedName name="A4P3">#REF!</definedName>
    <definedName name="A4P4" localSheetId="0">#REF!</definedName>
    <definedName name="A4P4">#REF!</definedName>
    <definedName name="A4P5" localSheetId="0">#REF!</definedName>
    <definedName name="A4P5">#REF!</definedName>
    <definedName name="A4P6" localSheetId="0">#REF!</definedName>
    <definedName name="A4P6">#REF!</definedName>
    <definedName name="A4P7" localSheetId="0">#REF!</definedName>
    <definedName name="A4P7">#REF!</definedName>
    <definedName name="A4P8" localSheetId="0">#REF!</definedName>
    <definedName name="A4P8">#REF!</definedName>
    <definedName name="A4P9" localSheetId="0">#REF!</definedName>
    <definedName name="A4P9">#REF!</definedName>
    <definedName name="A4R1" localSheetId="0">#REF!</definedName>
    <definedName name="A4R1">#REF!</definedName>
    <definedName name="A4R10" localSheetId="0">#REF!</definedName>
    <definedName name="A4R10">#REF!</definedName>
    <definedName name="A4R11" localSheetId="0">#REF!</definedName>
    <definedName name="A4R11">#REF!</definedName>
    <definedName name="A4R12" localSheetId="0">#REF!</definedName>
    <definedName name="A4R12">#REF!</definedName>
    <definedName name="A4R13" localSheetId="0">#REF!</definedName>
    <definedName name="A4R13">#REF!</definedName>
    <definedName name="A4R14" localSheetId="0">#REF!</definedName>
    <definedName name="A4R14">#REF!</definedName>
    <definedName name="A4R15" localSheetId="0">#REF!</definedName>
    <definedName name="A4R15">#REF!</definedName>
    <definedName name="A4R16" localSheetId="0">#REF!</definedName>
    <definedName name="A4R16">#REF!</definedName>
    <definedName name="A4R17" localSheetId="0">#REF!</definedName>
    <definedName name="A4R17">#REF!</definedName>
    <definedName name="A4R18" localSheetId="0">#REF!</definedName>
    <definedName name="A4R18">#REF!</definedName>
    <definedName name="A4R19" localSheetId="0">#REF!</definedName>
    <definedName name="A4R19">#REF!</definedName>
    <definedName name="A4R2" localSheetId="0">#REF!</definedName>
    <definedName name="A4R2">#REF!</definedName>
    <definedName name="A4R20" localSheetId="0">#REF!</definedName>
    <definedName name="A4R20">#REF!</definedName>
    <definedName name="A4R21" localSheetId="0">#REF!</definedName>
    <definedName name="A4R21">#REF!</definedName>
    <definedName name="A4R22" localSheetId="0">#REF!</definedName>
    <definedName name="A4R22">#REF!</definedName>
    <definedName name="A4R23" localSheetId="0">#REF!</definedName>
    <definedName name="A4R23">#REF!</definedName>
    <definedName name="A4R24" localSheetId="0">#REF!</definedName>
    <definedName name="A4R24">#REF!</definedName>
    <definedName name="A4R3" localSheetId="0">#REF!</definedName>
    <definedName name="A4R3">#REF!</definedName>
    <definedName name="A4R4" localSheetId="0">#REF!</definedName>
    <definedName name="A4R4">#REF!</definedName>
    <definedName name="A4R5" localSheetId="0">#REF!</definedName>
    <definedName name="A4R5">#REF!</definedName>
    <definedName name="A4R6" localSheetId="0">#REF!</definedName>
    <definedName name="A4R6">#REF!</definedName>
    <definedName name="A4R7" localSheetId="0">#REF!</definedName>
    <definedName name="A4R7">#REF!</definedName>
    <definedName name="A4R8" localSheetId="0">#REF!</definedName>
    <definedName name="A4R8">#REF!</definedName>
    <definedName name="A4R9" localSheetId="0">#REF!</definedName>
    <definedName name="A4R9">#REF!</definedName>
    <definedName name="A5P1" localSheetId="0">#REF!</definedName>
    <definedName name="A5P1">#REF!</definedName>
    <definedName name="A5P10" localSheetId="0">#REF!</definedName>
    <definedName name="A5P10">#REF!</definedName>
    <definedName name="A5P11" localSheetId="0">#REF!</definedName>
    <definedName name="A5P11">#REF!</definedName>
    <definedName name="A5P12" localSheetId="0">#REF!</definedName>
    <definedName name="A5P12">#REF!</definedName>
    <definedName name="A5P13" localSheetId="0">#REF!</definedName>
    <definedName name="A5P13">#REF!</definedName>
    <definedName name="A5P14" localSheetId="0">#REF!</definedName>
    <definedName name="A5P14">#REF!</definedName>
    <definedName name="A5P15" localSheetId="0">#REF!</definedName>
    <definedName name="A5P15">#REF!</definedName>
    <definedName name="A5P16" localSheetId="0">#REF!</definedName>
    <definedName name="A5P16">#REF!</definedName>
    <definedName name="A5P17" localSheetId="0">#REF!</definedName>
    <definedName name="A5P17">#REF!</definedName>
    <definedName name="A5P18" localSheetId="0">#REF!</definedName>
    <definedName name="A5P18">#REF!</definedName>
    <definedName name="A5P19" localSheetId="0">#REF!</definedName>
    <definedName name="A5P19">#REF!</definedName>
    <definedName name="A5P2" localSheetId="0">#REF!</definedName>
    <definedName name="A5P2">#REF!</definedName>
    <definedName name="A5P20" localSheetId="0">#REF!</definedName>
    <definedName name="A5P20">#REF!</definedName>
    <definedName name="A5P21" localSheetId="0">#REF!</definedName>
    <definedName name="A5P21">#REF!</definedName>
    <definedName name="A5P22" localSheetId="0">#REF!</definedName>
    <definedName name="A5P22">#REF!</definedName>
    <definedName name="A5P23" localSheetId="0">#REF!</definedName>
    <definedName name="A5P23">#REF!</definedName>
    <definedName name="A5P24" localSheetId="0">#REF!</definedName>
    <definedName name="A5P24">#REF!</definedName>
    <definedName name="A5P3" localSheetId="0">#REF!</definedName>
    <definedName name="A5P3">#REF!</definedName>
    <definedName name="A5P4" localSheetId="0">#REF!</definedName>
    <definedName name="A5P4">#REF!</definedName>
    <definedName name="A5P5" localSheetId="0">#REF!</definedName>
    <definedName name="A5P5">#REF!</definedName>
    <definedName name="A5P6" localSheetId="0">#REF!</definedName>
    <definedName name="A5P6">#REF!</definedName>
    <definedName name="A5P7" localSheetId="0">#REF!</definedName>
    <definedName name="A5P7">#REF!</definedName>
    <definedName name="A5P8" localSheetId="0">#REF!</definedName>
    <definedName name="A5P8">#REF!</definedName>
    <definedName name="A5P9" localSheetId="0">#REF!</definedName>
    <definedName name="A5P9">#REF!</definedName>
    <definedName name="A5R1" localSheetId="0">#REF!</definedName>
    <definedName name="A5R1">#REF!</definedName>
    <definedName name="A5R10" localSheetId="0">#REF!</definedName>
    <definedName name="A5R10">#REF!</definedName>
    <definedName name="A5R11" localSheetId="0">#REF!</definedName>
    <definedName name="A5R11">#REF!</definedName>
    <definedName name="A5R12" localSheetId="0">#REF!</definedName>
    <definedName name="A5R12">#REF!</definedName>
    <definedName name="A5R13" localSheetId="0">#REF!</definedName>
    <definedName name="A5R13">#REF!</definedName>
    <definedName name="A5R14" localSheetId="0">#REF!</definedName>
    <definedName name="A5R14">#REF!</definedName>
    <definedName name="A5R15" localSheetId="0">#REF!</definedName>
    <definedName name="A5R15">#REF!</definedName>
    <definedName name="A5R16" localSheetId="0">#REF!</definedName>
    <definedName name="A5R16">#REF!</definedName>
    <definedName name="A5R17" localSheetId="0">#REF!</definedName>
    <definedName name="A5R17">#REF!</definedName>
    <definedName name="A5R18" localSheetId="0">#REF!</definedName>
    <definedName name="A5R18">#REF!</definedName>
    <definedName name="A5R19" localSheetId="0">#REF!</definedName>
    <definedName name="A5R19">#REF!</definedName>
    <definedName name="A5R2" localSheetId="0">#REF!</definedName>
    <definedName name="A5R2">#REF!</definedName>
    <definedName name="A5R20" localSheetId="0">#REF!</definedName>
    <definedName name="A5R20">#REF!</definedName>
    <definedName name="A5R21" localSheetId="0">#REF!</definedName>
    <definedName name="A5R21">#REF!</definedName>
    <definedName name="A5R22" localSheetId="0">#REF!</definedName>
    <definedName name="A5R22">#REF!</definedName>
    <definedName name="A5R23" localSheetId="0">#REF!</definedName>
    <definedName name="A5R23">#REF!</definedName>
    <definedName name="A5R24" localSheetId="0">#REF!</definedName>
    <definedName name="A5R24">#REF!</definedName>
    <definedName name="A5R3" localSheetId="0">#REF!</definedName>
    <definedName name="A5R3">#REF!</definedName>
    <definedName name="A5R4" localSheetId="0">#REF!</definedName>
    <definedName name="A5R4">#REF!</definedName>
    <definedName name="A5R5" localSheetId="0">#REF!</definedName>
    <definedName name="A5R5">#REF!</definedName>
    <definedName name="A5R6" localSheetId="0">#REF!</definedName>
    <definedName name="A5R6">#REF!</definedName>
    <definedName name="A5R7" localSheetId="0">#REF!</definedName>
    <definedName name="A5R7">#REF!</definedName>
    <definedName name="A5R8" localSheetId="0">#REF!</definedName>
    <definedName name="A5R8">#REF!</definedName>
    <definedName name="A5R9" localSheetId="0">#REF!</definedName>
    <definedName name="A5R9">#REF!</definedName>
    <definedName name="add_1" localSheetId="0">#REF!</definedName>
    <definedName name="add_1">#REF!</definedName>
    <definedName name="add_2" localSheetId="0">#REF!</definedName>
    <definedName name="add_2">#REF!</definedName>
    <definedName name="add_3" localSheetId="0">#REF!</definedName>
    <definedName name="add_3">#REF!</definedName>
    <definedName name="add_4" localSheetId="0">#REF!</definedName>
    <definedName name="add_4">#REF!</definedName>
    <definedName name="add_5" localSheetId="0">#REF!</definedName>
    <definedName name="add_5">#REF!</definedName>
    <definedName name="add_total" localSheetId="0">#REF!</definedName>
    <definedName name="add_total">#REF!</definedName>
    <definedName name="_xlnm.Print_Area" localSheetId="0">BDI!$A$1:$I$44</definedName>
    <definedName name="_xlnm.Print_Area" localSheetId="3">CRONOGRAMA!$A$2:$Q$34</definedName>
    <definedName name="_xlnm.Print_Area" localSheetId="2">PLANILHA_SINTÉTICA!$A$1:$L$244</definedName>
    <definedName name="_xlnm.Print_Area" localSheetId="1">RESUMO!$A$1:$J$49</definedName>
    <definedName name="AUDITORIO" localSheetId="0">#REF!</definedName>
    <definedName name="AUDITORIO">#REF!</definedName>
    <definedName name="BBB">#REF!</definedName>
    <definedName name="BD" localSheetId="0">#REF!</definedName>
    <definedName name="BD">#REF!</definedName>
    <definedName name="BDI" localSheetId="0">#REF!</definedName>
    <definedName name="BDI">#REF!</definedName>
    <definedName name="BDI_LIC" localSheetId="0">#REF!</definedName>
    <definedName name="BDI_LIC">#REF!</definedName>
    <definedName name="cfs" localSheetId="0">#REF!</definedName>
    <definedName name="cfs">#REF!</definedName>
    <definedName name="crono" localSheetId="0">#REF!</definedName>
    <definedName name="crono">#REF!</definedName>
    <definedName name="CRONO_ADD" localSheetId="0">#REF!</definedName>
    <definedName name="CRONO_ADD">#REF!</definedName>
    <definedName name="CRONO_RES" localSheetId="0">#REF!</definedName>
    <definedName name="CRONO_RES">#REF!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PLANILHA_SINTÉTICA!$A$1:$B$634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'[1] '!#REF!</definedName>
    <definedName name="k">"$#REF!.$A$1:$B$2408"</definedName>
    <definedName name="matriz">'[1] '!#REF!</definedName>
    <definedName name="MINUS" localSheetId="0">#REF!</definedName>
    <definedName name="MINUS">#REF!</definedName>
    <definedName name="OBRA" localSheetId="0">'[2]FOLHA FECHAMENTO'!$O$9:$O$13</definedName>
    <definedName name="OBRA">#REF!</definedName>
    <definedName name="Plan1">"$#REF!.$A$1:$B$2408"</definedName>
    <definedName name="PLUS" localSheetId="0">#REF!</definedName>
    <definedName name="PLUS">#REF!</definedName>
    <definedName name="po" localSheetId="0">#REF!</definedName>
    <definedName name="po">#REF!</definedName>
    <definedName name="REF">'[1] '!$F$464:$F$489</definedName>
    <definedName name="rere" localSheetId="0">#REF!</definedName>
    <definedName name="rere">#REF!</definedName>
    <definedName name="RODAPÉ">[1]Relatório!#REF!</definedName>
    <definedName name="rt" localSheetId="0">#REF!</definedName>
    <definedName name="rt">#REF!</definedName>
    <definedName name="S10P1" localSheetId="0">#REF!</definedName>
    <definedName name="S10P1">#REF!</definedName>
    <definedName name="S10P10" localSheetId="0">#REF!</definedName>
    <definedName name="S10P10">#REF!</definedName>
    <definedName name="S10P11" localSheetId="0">#REF!</definedName>
    <definedName name="S10P11">#REF!</definedName>
    <definedName name="S10P12" localSheetId="0">#REF!</definedName>
    <definedName name="S10P12">#REF!</definedName>
    <definedName name="S10P13" localSheetId="0">#REF!</definedName>
    <definedName name="S10P13">#REF!</definedName>
    <definedName name="S10P14" localSheetId="0">#REF!</definedName>
    <definedName name="S10P14">#REF!</definedName>
    <definedName name="S10P15" localSheetId="0">#REF!</definedName>
    <definedName name="S10P15">#REF!</definedName>
    <definedName name="S10P16" localSheetId="0">#REF!</definedName>
    <definedName name="S10P16">#REF!</definedName>
    <definedName name="S10P17" localSheetId="0">#REF!</definedName>
    <definedName name="S10P17">#REF!</definedName>
    <definedName name="S10P18" localSheetId="0">#REF!</definedName>
    <definedName name="S10P18">#REF!</definedName>
    <definedName name="S10P19" localSheetId="0">#REF!</definedName>
    <definedName name="S10P19">#REF!</definedName>
    <definedName name="S10P2" localSheetId="0">#REF!</definedName>
    <definedName name="S10P2">#REF!</definedName>
    <definedName name="S10P20" localSheetId="0">#REF!</definedName>
    <definedName name="S10P20">#REF!</definedName>
    <definedName name="S10P21" localSheetId="0">#REF!</definedName>
    <definedName name="S10P21">#REF!</definedName>
    <definedName name="S10P22" localSheetId="0">#REF!</definedName>
    <definedName name="S10P22">#REF!</definedName>
    <definedName name="S10P23" localSheetId="0">#REF!</definedName>
    <definedName name="S10P23">#REF!</definedName>
    <definedName name="S10P24" localSheetId="0">#REF!</definedName>
    <definedName name="S10P24">#REF!</definedName>
    <definedName name="S10P3" localSheetId="0">#REF!</definedName>
    <definedName name="S10P3">#REF!</definedName>
    <definedName name="S10P4" localSheetId="0">#REF!</definedName>
    <definedName name="S10P4">#REF!</definedName>
    <definedName name="S10P5" localSheetId="0">#REF!</definedName>
    <definedName name="S10P5">#REF!</definedName>
    <definedName name="S10P6" localSheetId="0">#REF!</definedName>
    <definedName name="S10P6">#REF!</definedName>
    <definedName name="S10P7" localSheetId="0">#REF!</definedName>
    <definedName name="S10P7">#REF!</definedName>
    <definedName name="S10P8" localSheetId="0">#REF!</definedName>
    <definedName name="S10P8">#REF!</definedName>
    <definedName name="S10P9" localSheetId="0">#REF!</definedName>
    <definedName name="S10P9">#REF!</definedName>
    <definedName name="S10R1" localSheetId="0">#REF!</definedName>
    <definedName name="S10R1">#REF!</definedName>
    <definedName name="S10R10" localSheetId="0">#REF!</definedName>
    <definedName name="S10R10">#REF!</definedName>
    <definedName name="S10R11" localSheetId="0">#REF!</definedName>
    <definedName name="S10R11">#REF!</definedName>
    <definedName name="S10R12" localSheetId="0">#REF!</definedName>
    <definedName name="S10R12">#REF!</definedName>
    <definedName name="S10R13" localSheetId="0">#REF!</definedName>
    <definedName name="S10R13">#REF!</definedName>
    <definedName name="S10R14" localSheetId="0">#REF!</definedName>
    <definedName name="S10R14">#REF!</definedName>
    <definedName name="S10R15" localSheetId="0">#REF!</definedName>
    <definedName name="S10R15">#REF!</definedName>
    <definedName name="S10R16" localSheetId="0">#REF!</definedName>
    <definedName name="S10R16">#REF!</definedName>
    <definedName name="S10R17" localSheetId="0">#REF!</definedName>
    <definedName name="S10R17">#REF!</definedName>
    <definedName name="S10R18" localSheetId="0">#REF!</definedName>
    <definedName name="S10R18">#REF!</definedName>
    <definedName name="S10R19" localSheetId="0">#REF!</definedName>
    <definedName name="S10R19">#REF!</definedName>
    <definedName name="S10R2" localSheetId="0">#REF!</definedName>
    <definedName name="S10R2">#REF!</definedName>
    <definedName name="S10R20" localSheetId="0">#REF!</definedName>
    <definedName name="S10R20">#REF!</definedName>
    <definedName name="S10R21" localSheetId="0">#REF!</definedName>
    <definedName name="S10R21">#REF!</definedName>
    <definedName name="S10R22" localSheetId="0">#REF!</definedName>
    <definedName name="S10R22">#REF!</definedName>
    <definedName name="S10R23" localSheetId="0">#REF!</definedName>
    <definedName name="S10R23">#REF!</definedName>
    <definedName name="S10R24" localSheetId="0">#REF!</definedName>
    <definedName name="S10R24">#REF!</definedName>
    <definedName name="S10R3" localSheetId="0">#REF!</definedName>
    <definedName name="S10R3">#REF!</definedName>
    <definedName name="S10R4" localSheetId="0">#REF!</definedName>
    <definedName name="S10R4">#REF!</definedName>
    <definedName name="S10R5" localSheetId="0">#REF!</definedName>
    <definedName name="S10R5">#REF!</definedName>
    <definedName name="S10R6" localSheetId="0">#REF!</definedName>
    <definedName name="S10R6">#REF!</definedName>
    <definedName name="S10R7" localSheetId="0">#REF!</definedName>
    <definedName name="S10R7">#REF!</definedName>
    <definedName name="S10R8" localSheetId="0">#REF!</definedName>
    <definedName name="S10R8">#REF!</definedName>
    <definedName name="S10R9" localSheetId="0">#REF!</definedName>
    <definedName name="S10R9">#REF!</definedName>
    <definedName name="S11P1" localSheetId="0">#REF!</definedName>
    <definedName name="S11P1">#REF!</definedName>
    <definedName name="S11P10" localSheetId="0">#REF!</definedName>
    <definedName name="S11P10">#REF!</definedName>
    <definedName name="S11P11" localSheetId="0">#REF!</definedName>
    <definedName name="S11P11">#REF!</definedName>
    <definedName name="S11P12" localSheetId="0">#REF!</definedName>
    <definedName name="S11P12">#REF!</definedName>
    <definedName name="S11P13" localSheetId="0">#REF!</definedName>
    <definedName name="S11P13">#REF!</definedName>
    <definedName name="S11P14" localSheetId="0">#REF!</definedName>
    <definedName name="S11P14">#REF!</definedName>
    <definedName name="S11P15" localSheetId="0">#REF!</definedName>
    <definedName name="S11P15">#REF!</definedName>
    <definedName name="S11P16" localSheetId="0">#REF!</definedName>
    <definedName name="S11P16">#REF!</definedName>
    <definedName name="S11P17" localSheetId="0">#REF!</definedName>
    <definedName name="S11P17">#REF!</definedName>
    <definedName name="S11P18" localSheetId="0">#REF!</definedName>
    <definedName name="S11P18">#REF!</definedName>
    <definedName name="S11P19" localSheetId="0">#REF!</definedName>
    <definedName name="S11P19">#REF!</definedName>
    <definedName name="S11P2" localSheetId="0">#REF!</definedName>
    <definedName name="S11P2">#REF!</definedName>
    <definedName name="S11P20" localSheetId="0">#REF!</definedName>
    <definedName name="S11P20">#REF!</definedName>
    <definedName name="S11P21" localSheetId="0">#REF!</definedName>
    <definedName name="S11P21">#REF!</definedName>
    <definedName name="S11P22" localSheetId="0">#REF!</definedName>
    <definedName name="S11P22">#REF!</definedName>
    <definedName name="S11P23" localSheetId="0">#REF!</definedName>
    <definedName name="S11P23">#REF!</definedName>
    <definedName name="S11P24" localSheetId="0">#REF!</definedName>
    <definedName name="S11P24">#REF!</definedName>
    <definedName name="S11P3" localSheetId="0">#REF!</definedName>
    <definedName name="S11P3">#REF!</definedName>
    <definedName name="S11P4" localSheetId="0">#REF!</definedName>
    <definedName name="S11P4">#REF!</definedName>
    <definedName name="S11P5" localSheetId="0">#REF!</definedName>
    <definedName name="S11P5">#REF!</definedName>
    <definedName name="S11P6" localSheetId="0">#REF!</definedName>
    <definedName name="S11P6">#REF!</definedName>
    <definedName name="S11P7" localSheetId="0">#REF!</definedName>
    <definedName name="S11P7">#REF!</definedName>
    <definedName name="S11P8" localSheetId="0">#REF!</definedName>
    <definedName name="S11P8">#REF!</definedName>
    <definedName name="S11P9" localSheetId="0">#REF!</definedName>
    <definedName name="S11P9">#REF!</definedName>
    <definedName name="S11R1" localSheetId="0">#REF!</definedName>
    <definedName name="S11R1">#REF!</definedName>
    <definedName name="S11R10" localSheetId="0">#REF!</definedName>
    <definedName name="S11R10">#REF!</definedName>
    <definedName name="S11R11" localSheetId="0">#REF!</definedName>
    <definedName name="S11R11">#REF!</definedName>
    <definedName name="S11R12" localSheetId="0">#REF!</definedName>
    <definedName name="S11R12">#REF!</definedName>
    <definedName name="S11R13" localSheetId="0">#REF!</definedName>
    <definedName name="S11R13">#REF!</definedName>
    <definedName name="S11R14" localSheetId="0">#REF!</definedName>
    <definedName name="S11R14">#REF!</definedName>
    <definedName name="S11R15" localSheetId="0">#REF!</definedName>
    <definedName name="S11R15">#REF!</definedName>
    <definedName name="S11R16" localSheetId="0">#REF!</definedName>
    <definedName name="S11R16">#REF!</definedName>
    <definedName name="S11R17" localSheetId="0">#REF!</definedName>
    <definedName name="S11R17">#REF!</definedName>
    <definedName name="S11R18" localSheetId="0">#REF!</definedName>
    <definedName name="S11R18">#REF!</definedName>
    <definedName name="S11R19" localSheetId="0">#REF!</definedName>
    <definedName name="S11R19">#REF!</definedName>
    <definedName name="S11R2" localSheetId="0">#REF!</definedName>
    <definedName name="S11R2">#REF!</definedName>
    <definedName name="S11R20" localSheetId="0">#REF!</definedName>
    <definedName name="S11R20">#REF!</definedName>
    <definedName name="S11R21" localSheetId="0">#REF!</definedName>
    <definedName name="S11R21">#REF!</definedName>
    <definedName name="S11R22" localSheetId="0">#REF!</definedName>
    <definedName name="S11R22">#REF!</definedName>
    <definedName name="S11R23" localSheetId="0">#REF!</definedName>
    <definedName name="S11R23">#REF!</definedName>
    <definedName name="S11R24" localSheetId="0">#REF!</definedName>
    <definedName name="S11R24">#REF!</definedName>
    <definedName name="S11R3" localSheetId="0">#REF!</definedName>
    <definedName name="S11R3">#REF!</definedName>
    <definedName name="S11R4" localSheetId="0">#REF!</definedName>
    <definedName name="S11R4">#REF!</definedName>
    <definedName name="S11R5" localSheetId="0">#REF!</definedName>
    <definedName name="S11R5">#REF!</definedName>
    <definedName name="S11R6" localSheetId="0">#REF!</definedName>
    <definedName name="S11R6">#REF!</definedName>
    <definedName name="S11R7" localSheetId="0">#REF!</definedName>
    <definedName name="S11R7">#REF!</definedName>
    <definedName name="S11R8" localSheetId="0">#REF!</definedName>
    <definedName name="S11R8">#REF!</definedName>
    <definedName name="S11R9" localSheetId="0">#REF!</definedName>
    <definedName name="S11R9">#REF!</definedName>
    <definedName name="S12P1" localSheetId="0">#REF!</definedName>
    <definedName name="S12P1">#REF!</definedName>
    <definedName name="S12P10" localSheetId="0">#REF!</definedName>
    <definedName name="S12P10">#REF!</definedName>
    <definedName name="S12P11" localSheetId="0">#REF!</definedName>
    <definedName name="S12P11">#REF!</definedName>
    <definedName name="S12P12" localSheetId="0">#REF!</definedName>
    <definedName name="S12P12">#REF!</definedName>
    <definedName name="S12P13" localSheetId="0">#REF!</definedName>
    <definedName name="S12P13">#REF!</definedName>
    <definedName name="S12P14" localSheetId="0">#REF!</definedName>
    <definedName name="S12P14">#REF!</definedName>
    <definedName name="S12P15" localSheetId="0">#REF!</definedName>
    <definedName name="S12P15">#REF!</definedName>
    <definedName name="S12P16" localSheetId="0">#REF!</definedName>
    <definedName name="S12P16">#REF!</definedName>
    <definedName name="S12P17" localSheetId="0">#REF!</definedName>
    <definedName name="S12P17">#REF!</definedName>
    <definedName name="S12P18" localSheetId="0">#REF!</definedName>
    <definedName name="S12P18">#REF!</definedName>
    <definedName name="S12P19" localSheetId="0">#REF!</definedName>
    <definedName name="S12P19">#REF!</definedName>
    <definedName name="S12P2" localSheetId="0">#REF!</definedName>
    <definedName name="S12P2">#REF!</definedName>
    <definedName name="S12P20" localSheetId="0">#REF!</definedName>
    <definedName name="S12P20">#REF!</definedName>
    <definedName name="S12P21" localSheetId="0">#REF!</definedName>
    <definedName name="S12P21">#REF!</definedName>
    <definedName name="S12P22" localSheetId="0">#REF!</definedName>
    <definedName name="S12P22">#REF!</definedName>
    <definedName name="S12P23" localSheetId="0">#REF!</definedName>
    <definedName name="S12P23">#REF!</definedName>
    <definedName name="S12P24" localSheetId="0">#REF!</definedName>
    <definedName name="S12P24">#REF!</definedName>
    <definedName name="S12P3" localSheetId="0">#REF!</definedName>
    <definedName name="S12P3">#REF!</definedName>
    <definedName name="S12P4" localSheetId="0">#REF!</definedName>
    <definedName name="S12P4">#REF!</definedName>
    <definedName name="S12P5" localSheetId="0">#REF!</definedName>
    <definedName name="S12P5">#REF!</definedName>
    <definedName name="S12P6" localSheetId="0">#REF!</definedName>
    <definedName name="S12P6">#REF!</definedName>
    <definedName name="S12P7" localSheetId="0">#REF!</definedName>
    <definedName name="S12P7">#REF!</definedName>
    <definedName name="S12P8" localSheetId="0">#REF!</definedName>
    <definedName name="S12P8">#REF!</definedName>
    <definedName name="S12P9" localSheetId="0">#REF!</definedName>
    <definedName name="S12P9">#REF!</definedName>
    <definedName name="S12R1" localSheetId="0">#REF!</definedName>
    <definedName name="S12R1">#REF!</definedName>
    <definedName name="S12R10" localSheetId="0">#REF!</definedName>
    <definedName name="S12R10">#REF!</definedName>
    <definedName name="S12R11" localSheetId="0">#REF!</definedName>
    <definedName name="S12R11">#REF!</definedName>
    <definedName name="S12R12" localSheetId="0">#REF!</definedName>
    <definedName name="S12R12">#REF!</definedName>
    <definedName name="S12R13" localSheetId="0">#REF!</definedName>
    <definedName name="S12R13">#REF!</definedName>
    <definedName name="S12R14" localSheetId="0">#REF!</definedName>
    <definedName name="S12R14">#REF!</definedName>
    <definedName name="S12R15" localSheetId="0">#REF!</definedName>
    <definedName name="S12R15">#REF!</definedName>
    <definedName name="S12R16" localSheetId="0">#REF!</definedName>
    <definedName name="S12R16">#REF!</definedName>
    <definedName name="S12R17" localSheetId="0">#REF!</definedName>
    <definedName name="S12R17">#REF!</definedName>
    <definedName name="S12R18" localSheetId="0">#REF!</definedName>
    <definedName name="S12R18">#REF!</definedName>
    <definedName name="S12R19" localSheetId="0">#REF!</definedName>
    <definedName name="S12R19">#REF!</definedName>
    <definedName name="S12R2" localSheetId="0">#REF!</definedName>
    <definedName name="S12R2">#REF!</definedName>
    <definedName name="S12R20" localSheetId="0">#REF!</definedName>
    <definedName name="S12R20">#REF!</definedName>
    <definedName name="S12R21" localSheetId="0">#REF!</definedName>
    <definedName name="S12R21">#REF!</definedName>
    <definedName name="S12R22" localSheetId="0">#REF!</definedName>
    <definedName name="S12R22">#REF!</definedName>
    <definedName name="S12R23" localSheetId="0">#REF!</definedName>
    <definedName name="S12R23">#REF!</definedName>
    <definedName name="S12R24" localSheetId="0">#REF!</definedName>
    <definedName name="S12R24">#REF!</definedName>
    <definedName name="S12R3" localSheetId="0">#REF!</definedName>
    <definedName name="S12R3">#REF!</definedName>
    <definedName name="S12R4" localSheetId="0">#REF!</definedName>
    <definedName name="S12R4">#REF!</definedName>
    <definedName name="S12R5" localSheetId="0">#REF!</definedName>
    <definedName name="S12R5">#REF!</definedName>
    <definedName name="S12R6" localSheetId="0">#REF!</definedName>
    <definedName name="S12R6">#REF!</definedName>
    <definedName name="S12R7" localSheetId="0">#REF!</definedName>
    <definedName name="S12R7">#REF!</definedName>
    <definedName name="S12R8" localSheetId="0">#REF!</definedName>
    <definedName name="S12R8">#REF!</definedName>
    <definedName name="S12R9" localSheetId="0">#REF!</definedName>
    <definedName name="S12R9">#REF!</definedName>
    <definedName name="S13P1" localSheetId="0">#REF!</definedName>
    <definedName name="S13P1">#REF!</definedName>
    <definedName name="S13P10" localSheetId="0">#REF!</definedName>
    <definedName name="S13P10">#REF!</definedName>
    <definedName name="S13P11" localSheetId="0">#REF!</definedName>
    <definedName name="S13P11">#REF!</definedName>
    <definedName name="S13P12" localSheetId="0">#REF!</definedName>
    <definedName name="S13P12">#REF!</definedName>
    <definedName name="S13P13" localSheetId="0">#REF!</definedName>
    <definedName name="S13P13">#REF!</definedName>
    <definedName name="S13P14" localSheetId="0">#REF!</definedName>
    <definedName name="S13P14">#REF!</definedName>
    <definedName name="S13P15" localSheetId="0">#REF!</definedName>
    <definedName name="S13P15">#REF!</definedName>
    <definedName name="S13P16" localSheetId="0">#REF!</definedName>
    <definedName name="S13P16">#REF!</definedName>
    <definedName name="S13P17" localSheetId="0">#REF!</definedName>
    <definedName name="S13P17">#REF!</definedName>
    <definedName name="S13P18" localSheetId="0">#REF!</definedName>
    <definedName name="S13P18">#REF!</definedName>
    <definedName name="S13P19" localSheetId="0">#REF!</definedName>
    <definedName name="S13P19">#REF!</definedName>
    <definedName name="S13P2" localSheetId="0">#REF!</definedName>
    <definedName name="S13P2">#REF!</definedName>
    <definedName name="S13P20" localSheetId="0">#REF!</definedName>
    <definedName name="S13P20">#REF!</definedName>
    <definedName name="S13P21" localSheetId="0">#REF!</definedName>
    <definedName name="S13P21">#REF!</definedName>
    <definedName name="S13P22" localSheetId="0">#REF!</definedName>
    <definedName name="S13P22">#REF!</definedName>
    <definedName name="S13P23" localSheetId="0">#REF!</definedName>
    <definedName name="S13P23">#REF!</definedName>
    <definedName name="S13P24" localSheetId="0">#REF!</definedName>
    <definedName name="S13P24">#REF!</definedName>
    <definedName name="S13P3" localSheetId="0">#REF!</definedName>
    <definedName name="S13P3">#REF!</definedName>
    <definedName name="S13P4" localSheetId="0">#REF!</definedName>
    <definedName name="S13P4">#REF!</definedName>
    <definedName name="S13P5" localSheetId="0">#REF!</definedName>
    <definedName name="S13P5">#REF!</definedName>
    <definedName name="S13P6" localSheetId="0">#REF!</definedName>
    <definedName name="S13P6">#REF!</definedName>
    <definedName name="S13P7" localSheetId="0">#REF!</definedName>
    <definedName name="S13P7">#REF!</definedName>
    <definedName name="S13P8" localSheetId="0">#REF!</definedName>
    <definedName name="S13P8">#REF!</definedName>
    <definedName name="S13P9" localSheetId="0">#REF!</definedName>
    <definedName name="S13P9">#REF!</definedName>
    <definedName name="S13R1" localSheetId="0">#REF!</definedName>
    <definedName name="S13R1">#REF!</definedName>
    <definedName name="S13R10" localSheetId="0">#REF!</definedName>
    <definedName name="S13R10">#REF!</definedName>
    <definedName name="S13R11" localSheetId="0">#REF!</definedName>
    <definedName name="S13R11">#REF!</definedName>
    <definedName name="S13R12" localSheetId="0">#REF!</definedName>
    <definedName name="S13R12">#REF!</definedName>
    <definedName name="S13R13" localSheetId="0">#REF!</definedName>
    <definedName name="S13R13">#REF!</definedName>
    <definedName name="S13R14" localSheetId="0">#REF!</definedName>
    <definedName name="S13R14">#REF!</definedName>
    <definedName name="S13R15" localSheetId="0">#REF!</definedName>
    <definedName name="S13R15">#REF!</definedName>
    <definedName name="S13R16" localSheetId="0">#REF!</definedName>
    <definedName name="S13R16">#REF!</definedName>
    <definedName name="S13R17" localSheetId="0">#REF!</definedName>
    <definedName name="S13R17">#REF!</definedName>
    <definedName name="S13R18" localSheetId="0">#REF!</definedName>
    <definedName name="S13R18">#REF!</definedName>
    <definedName name="S13R19" localSheetId="0">#REF!</definedName>
    <definedName name="S13R19">#REF!</definedName>
    <definedName name="S13R2" localSheetId="0">#REF!</definedName>
    <definedName name="S13R2">#REF!</definedName>
    <definedName name="S13R20" localSheetId="0">#REF!</definedName>
    <definedName name="S13R20">#REF!</definedName>
    <definedName name="S13R21" localSheetId="0">#REF!</definedName>
    <definedName name="S13R21">#REF!</definedName>
    <definedName name="S13R22" localSheetId="0">#REF!</definedName>
    <definedName name="S13R22">#REF!</definedName>
    <definedName name="S13R23" localSheetId="0">#REF!</definedName>
    <definedName name="S13R23">#REF!</definedName>
    <definedName name="S13R24" localSheetId="0">#REF!</definedName>
    <definedName name="S13R24">#REF!</definedName>
    <definedName name="S13R3" localSheetId="0">#REF!</definedName>
    <definedName name="S13R3">#REF!</definedName>
    <definedName name="S13R4" localSheetId="0">#REF!</definedName>
    <definedName name="S13R4">#REF!</definedName>
    <definedName name="S13R5" localSheetId="0">#REF!</definedName>
    <definedName name="S13R5">#REF!</definedName>
    <definedName name="S13R6" localSheetId="0">#REF!</definedName>
    <definedName name="S13R6">#REF!</definedName>
    <definedName name="S13R7" localSheetId="0">#REF!</definedName>
    <definedName name="S13R7">#REF!</definedName>
    <definedName name="S13R8" localSheetId="0">#REF!</definedName>
    <definedName name="S13R8">#REF!</definedName>
    <definedName name="S13R9" localSheetId="0">#REF!</definedName>
    <definedName name="S13R9">#REF!</definedName>
    <definedName name="S14P1" localSheetId="0">#REF!</definedName>
    <definedName name="S14P1">#REF!</definedName>
    <definedName name="S14P10" localSheetId="0">#REF!</definedName>
    <definedName name="S14P10">#REF!</definedName>
    <definedName name="S14P11" localSheetId="0">#REF!</definedName>
    <definedName name="S14P11">#REF!</definedName>
    <definedName name="S14P12" localSheetId="0">#REF!</definedName>
    <definedName name="S14P12">#REF!</definedName>
    <definedName name="S14P13" localSheetId="0">#REF!</definedName>
    <definedName name="S14P13">#REF!</definedName>
    <definedName name="S14P14" localSheetId="0">#REF!</definedName>
    <definedName name="S14P14">#REF!</definedName>
    <definedName name="S14P15" localSheetId="0">#REF!</definedName>
    <definedName name="S14P15">#REF!</definedName>
    <definedName name="S14P16" localSheetId="0">#REF!</definedName>
    <definedName name="S14P16">#REF!</definedName>
    <definedName name="S14P17" localSheetId="0">#REF!</definedName>
    <definedName name="S14P17">#REF!</definedName>
    <definedName name="S14P18" localSheetId="0">#REF!</definedName>
    <definedName name="S14P18">#REF!</definedName>
    <definedName name="S14P19" localSheetId="0">#REF!</definedName>
    <definedName name="S14P19">#REF!</definedName>
    <definedName name="S14P2" localSheetId="0">#REF!</definedName>
    <definedName name="S14P2">#REF!</definedName>
    <definedName name="S14P20" localSheetId="0">#REF!</definedName>
    <definedName name="S14P20">#REF!</definedName>
    <definedName name="S14P21" localSheetId="0">#REF!</definedName>
    <definedName name="S14P21">#REF!</definedName>
    <definedName name="S14P22" localSheetId="0">#REF!</definedName>
    <definedName name="S14P22">#REF!</definedName>
    <definedName name="S14P23" localSheetId="0">#REF!</definedName>
    <definedName name="S14P23">#REF!</definedName>
    <definedName name="S14P24" localSheetId="0">#REF!</definedName>
    <definedName name="S14P24">#REF!</definedName>
    <definedName name="S14P3" localSheetId="0">#REF!</definedName>
    <definedName name="S14P3">#REF!</definedName>
    <definedName name="S14P4" localSheetId="0">#REF!</definedName>
    <definedName name="S14P4">#REF!</definedName>
    <definedName name="S14P5" localSheetId="0">#REF!</definedName>
    <definedName name="S14P5">#REF!</definedName>
    <definedName name="S14P6" localSheetId="0">#REF!</definedName>
    <definedName name="S14P6">#REF!</definedName>
    <definedName name="S14P7" localSheetId="0">#REF!</definedName>
    <definedName name="S14P7">#REF!</definedName>
    <definedName name="S14P8" localSheetId="0">#REF!</definedName>
    <definedName name="S14P8">#REF!</definedName>
    <definedName name="S14P9" localSheetId="0">#REF!</definedName>
    <definedName name="S14P9">#REF!</definedName>
    <definedName name="S14R1" localSheetId="0">#REF!</definedName>
    <definedName name="S14R1">#REF!</definedName>
    <definedName name="S14R10" localSheetId="0">#REF!</definedName>
    <definedName name="S14R10">#REF!</definedName>
    <definedName name="S14R11" localSheetId="0">#REF!</definedName>
    <definedName name="S14R11">#REF!</definedName>
    <definedName name="S14R12" localSheetId="0">#REF!</definedName>
    <definedName name="S14R12">#REF!</definedName>
    <definedName name="S14R13" localSheetId="0">#REF!</definedName>
    <definedName name="S14R13">#REF!</definedName>
    <definedName name="S14R14" localSheetId="0">#REF!</definedName>
    <definedName name="S14R14">#REF!</definedName>
    <definedName name="S14R15" localSheetId="0">#REF!</definedName>
    <definedName name="S14R15">#REF!</definedName>
    <definedName name="S14R16" localSheetId="0">#REF!</definedName>
    <definedName name="S14R16">#REF!</definedName>
    <definedName name="S14R17" localSheetId="0">#REF!</definedName>
    <definedName name="S14R17">#REF!</definedName>
    <definedName name="S14R18" localSheetId="0">#REF!</definedName>
    <definedName name="S14R18">#REF!</definedName>
    <definedName name="S14R19" localSheetId="0">#REF!</definedName>
    <definedName name="S14R19">#REF!</definedName>
    <definedName name="S14R2" localSheetId="0">#REF!</definedName>
    <definedName name="S14R2">#REF!</definedName>
    <definedName name="S14R20" localSheetId="0">#REF!</definedName>
    <definedName name="S14R20">#REF!</definedName>
    <definedName name="S14R21" localSheetId="0">#REF!</definedName>
    <definedName name="S14R21">#REF!</definedName>
    <definedName name="S14R22" localSheetId="0">#REF!</definedName>
    <definedName name="S14R22">#REF!</definedName>
    <definedName name="S14R23" localSheetId="0">#REF!</definedName>
    <definedName name="S14R23">#REF!</definedName>
    <definedName name="S14R24" localSheetId="0">#REF!</definedName>
    <definedName name="S14R24">#REF!</definedName>
    <definedName name="S14R3" localSheetId="0">#REF!</definedName>
    <definedName name="S14R3">#REF!</definedName>
    <definedName name="S14R4" localSheetId="0">#REF!</definedName>
    <definedName name="S14R4">#REF!</definedName>
    <definedName name="S14R5" localSheetId="0">#REF!</definedName>
    <definedName name="S14R5">#REF!</definedName>
    <definedName name="S14R6" localSheetId="0">#REF!</definedName>
    <definedName name="S14R6">#REF!</definedName>
    <definedName name="S14R7" localSheetId="0">#REF!</definedName>
    <definedName name="S14R7">#REF!</definedName>
    <definedName name="S14R8" localSheetId="0">#REF!</definedName>
    <definedName name="S14R8">#REF!</definedName>
    <definedName name="S14R9" localSheetId="0">#REF!</definedName>
    <definedName name="S14R9">#REF!</definedName>
    <definedName name="S15P1" localSheetId="0">#REF!</definedName>
    <definedName name="S15P1">#REF!</definedName>
    <definedName name="S15P10" localSheetId="0">#REF!</definedName>
    <definedName name="S15P10">#REF!</definedName>
    <definedName name="S15P11" localSheetId="0">#REF!</definedName>
    <definedName name="S15P11">#REF!</definedName>
    <definedName name="S15P12" localSheetId="0">#REF!</definedName>
    <definedName name="S15P12">#REF!</definedName>
    <definedName name="S15P13" localSheetId="0">#REF!</definedName>
    <definedName name="S15P13">#REF!</definedName>
    <definedName name="S15P14" localSheetId="0">#REF!</definedName>
    <definedName name="S15P14">#REF!</definedName>
    <definedName name="S15P15" localSheetId="0">#REF!</definedName>
    <definedName name="S15P15">#REF!</definedName>
    <definedName name="S15P16" localSheetId="0">#REF!</definedName>
    <definedName name="S15P16">#REF!</definedName>
    <definedName name="S15P17" localSheetId="0">#REF!</definedName>
    <definedName name="S15P17">#REF!</definedName>
    <definedName name="S15P18" localSheetId="0">#REF!</definedName>
    <definedName name="S15P18">#REF!</definedName>
    <definedName name="S15P19" localSheetId="0">#REF!</definedName>
    <definedName name="S15P19">#REF!</definedName>
    <definedName name="S15P2" localSheetId="0">#REF!</definedName>
    <definedName name="S15P2">#REF!</definedName>
    <definedName name="S15P20" localSheetId="0">#REF!</definedName>
    <definedName name="S15P20">#REF!</definedName>
    <definedName name="S15P21" localSheetId="0">#REF!</definedName>
    <definedName name="S15P21">#REF!</definedName>
    <definedName name="S15P22" localSheetId="0">#REF!</definedName>
    <definedName name="S15P22">#REF!</definedName>
    <definedName name="S15P23" localSheetId="0">#REF!</definedName>
    <definedName name="S15P23">#REF!</definedName>
    <definedName name="S15P24" localSheetId="0">#REF!</definedName>
    <definedName name="S15P24">#REF!</definedName>
    <definedName name="S15P3" localSheetId="0">#REF!</definedName>
    <definedName name="S15P3">#REF!</definedName>
    <definedName name="S15P4" localSheetId="0">#REF!</definedName>
    <definedName name="S15P4">#REF!</definedName>
    <definedName name="S15P5" localSheetId="0">#REF!</definedName>
    <definedName name="S15P5">#REF!</definedName>
    <definedName name="S15P6" localSheetId="0">#REF!</definedName>
    <definedName name="S15P6">#REF!</definedName>
    <definedName name="S15P7" localSheetId="0">#REF!</definedName>
    <definedName name="S15P7">#REF!</definedName>
    <definedName name="S15P8" localSheetId="0">#REF!</definedName>
    <definedName name="S15P8">#REF!</definedName>
    <definedName name="S15P9" localSheetId="0">#REF!</definedName>
    <definedName name="S15P9">#REF!</definedName>
    <definedName name="S15R1" localSheetId="0">#REF!</definedName>
    <definedName name="S15R1">#REF!</definedName>
    <definedName name="S15R10" localSheetId="0">#REF!</definedName>
    <definedName name="S15R10">#REF!</definedName>
    <definedName name="S15R11" localSheetId="0">#REF!</definedName>
    <definedName name="S15R11">#REF!</definedName>
    <definedName name="S15R12" localSheetId="0">#REF!</definedName>
    <definedName name="S15R12">#REF!</definedName>
    <definedName name="S15R13" localSheetId="0">#REF!</definedName>
    <definedName name="S15R13">#REF!</definedName>
    <definedName name="S15R14" localSheetId="0">#REF!</definedName>
    <definedName name="S15R14">#REF!</definedName>
    <definedName name="S15R15" localSheetId="0">#REF!</definedName>
    <definedName name="S15R15">#REF!</definedName>
    <definedName name="S15R16" localSheetId="0">#REF!</definedName>
    <definedName name="S15R16">#REF!</definedName>
    <definedName name="S15R17" localSheetId="0">#REF!</definedName>
    <definedName name="S15R17">#REF!</definedName>
    <definedName name="S15R18" localSheetId="0">#REF!</definedName>
    <definedName name="S15R18">#REF!</definedName>
    <definedName name="S15R19" localSheetId="0">#REF!</definedName>
    <definedName name="S15R19">#REF!</definedName>
    <definedName name="S15R2" localSheetId="0">#REF!</definedName>
    <definedName name="S15R2">#REF!</definedName>
    <definedName name="S15R20" localSheetId="0">#REF!</definedName>
    <definedName name="S15R20">#REF!</definedName>
    <definedName name="S15R21" localSheetId="0">#REF!</definedName>
    <definedName name="S15R21">#REF!</definedName>
    <definedName name="S15R22" localSheetId="0">#REF!</definedName>
    <definedName name="S15R22">#REF!</definedName>
    <definedName name="S15R23" localSheetId="0">#REF!</definedName>
    <definedName name="S15R23">#REF!</definedName>
    <definedName name="S15R24" localSheetId="0">#REF!</definedName>
    <definedName name="S15R24">#REF!</definedName>
    <definedName name="S15R3" localSheetId="0">#REF!</definedName>
    <definedName name="S15R3">#REF!</definedName>
    <definedName name="S15R4" localSheetId="0">#REF!</definedName>
    <definedName name="S15R4">#REF!</definedName>
    <definedName name="S15R5" localSheetId="0">#REF!</definedName>
    <definedName name="S15R5">#REF!</definedName>
    <definedName name="S15R6" localSheetId="0">#REF!</definedName>
    <definedName name="S15R6">#REF!</definedName>
    <definedName name="S15R7" localSheetId="0">#REF!</definedName>
    <definedName name="S15R7">#REF!</definedName>
    <definedName name="S15R8" localSheetId="0">#REF!</definedName>
    <definedName name="S15R8">#REF!</definedName>
    <definedName name="S15R9" localSheetId="0">#REF!</definedName>
    <definedName name="S15R9">#REF!</definedName>
    <definedName name="S16P1" localSheetId="0">#REF!</definedName>
    <definedName name="S16P1">#REF!</definedName>
    <definedName name="S16P10" localSheetId="0">#REF!</definedName>
    <definedName name="S16P10">#REF!</definedName>
    <definedName name="S16P11" localSheetId="0">#REF!</definedName>
    <definedName name="S16P11">#REF!</definedName>
    <definedName name="S16P12" localSheetId="0">#REF!</definedName>
    <definedName name="S16P12">#REF!</definedName>
    <definedName name="S16P13" localSheetId="0">#REF!</definedName>
    <definedName name="S16P13">#REF!</definedName>
    <definedName name="S16P14" localSheetId="0">#REF!</definedName>
    <definedName name="S16P14">#REF!</definedName>
    <definedName name="S16P15" localSheetId="0">#REF!</definedName>
    <definedName name="S16P15">#REF!</definedName>
    <definedName name="S16P16" localSheetId="0">#REF!</definedName>
    <definedName name="S16P16">#REF!</definedName>
    <definedName name="S16P17" localSheetId="0">#REF!</definedName>
    <definedName name="S16P17">#REF!</definedName>
    <definedName name="S16P18" localSheetId="0">#REF!</definedName>
    <definedName name="S16P18">#REF!</definedName>
    <definedName name="S16P19" localSheetId="0">#REF!</definedName>
    <definedName name="S16P19">#REF!</definedName>
    <definedName name="S16P2" localSheetId="0">#REF!</definedName>
    <definedName name="S16P2">#REF!</definedName>
    <definedName name="S16P20" localSheetId="0">#REF!</definedName>
    <definedName name="S16P20">#REF!</definedName>
    <definedName name="S16P21" localSheetId="0">#REF!</definedName>
    <definedName name="S16P21">#REF!</definedName>
    <definedName name="S16P22" localSheetId="0">#REF!</definedName>
    <definedName name="S16P22">#REF!</definedName>
    <definedName name="S16P23" localSheetId="0">#REF!</definedName>
    <definedName name="S16P23">#REF!</definedName>
    <definedName name="S16P24" localSheetId="0">#REF!</definedName>
    <definedName name="S16P24">#REF!</definedName>
    <definedName name="S16P3" localSheetId="0">#REF!</definedName>
    <definedName name="S16P3">#REF!</definedName>
    <definedName name="S16P4" localSheetId="0">#REF!</definedName>
    <definedName name="S16P4">#REF!</definedName>
    <definedName name="S16P5" localSheetId="0">#REF!</definedName>
    <definedName name="S16P5">#REF!</definedName>
    <definedName name="S16P6" localSheetId="0">#REF!</definedName>
    <definedName name="S16P6">#REF!</definedName>
    <definedName name="S16P7" localSheetId="0">#REF!</definedName>
    <definedName name="S16P7">#REF!</definedName>
    <definedName name="S16P8" localSheetId="0">#REF!</definedName>
    <definedName name="S16P8">#REF!</definedName>
    <definedName name="S16P9" localSheetId="0">#REF!</definedName>
    <definedName name="S16P9">#REF!</definedName>
    <definedName name="S16R1" localSheetId="0">#REF!</definedName>
    <definedName name="S16R1">#REF!</definedName>
    <definedName name="S16R10" localSheetId="0">#REF!</definedName>
    <definedName name="S16R10">#REF!</definedName>
    <definedName name="S16R11" localSheetId="0">#REF!</definedName>
    <definedName name="S16R11">#REF!</definedName>
    <definedName name="S16R12" localSheetId="0">#REF!</definedName>
    <definedName name="S16R12">#REF!</definedName>
    <definedName name="S16R13" localSheetId="0">#REF!</definedName>
    <definedName name="S16R13">#REF!</definedName>
    <definedName name="S16R14" localSheetId="0">#REF!</definedName>
    <definedName name="S16R14">#REF!</definedName>
    <definedName name="S16R15" localSheetId="0">#REF!</definedName>
    <definedName name="S16R15">#REF!</definedName>
    <definedName name="S16R16" localSheetId="0">#REF!</definedName>
    <definedName name="S16R16">#REF!</definedName>
    <definedName name="S16R17" localSheetId="0">#REF!</definedName>
    <definedName name="S16R17">#REF!</definedName>
    <definedName name="S16R18" localSheetId="0">#REF!</definedName>
    <definedName name="S16R18">#REF!</definedName>
    <definedName name="S16R19" localSheetId="0">#REF!</definedName>
    <definedName name="S16R19">#REF!</definedName>
    <definedName name="S16R2" localSheetId="0">#REF!</definedName>
    <definedName name="S16R2">#REF!</definedName>
    <definedName name="S16R20" localSheetId="0">#REF!</definedName>
    <definedName name="S16R20">#REF!</definedName>
    <definedName name="S16R21" localSheetId="0">#REF!</definedName>
    <definedName name="S16R21">#REF!</definedName>
    <definedName name="S16R22" localSheetId="0">#REF!</definedName>
    <definedName name="S16R22">#REF!</definedName>
    <definedName name="S16R23" localSheetId="0">#REF!</definedName>
    <definedName name="S16R23">#REF!</definedName>
    <definedName name="S16R24" localSheetId="0">#REF!</definedName>
    <definedName name="S16R24">#REF!</definedName>
    <definedName name="S16R3" localSheetId="0">#REF!</definedName>
    <definedName name="S16R3">#REF!</definedName>
    <definedName name="S16R4" localSheetId="0">#REF!</definedName>
    <definedName name="S16R4">#REF!</definedName>
    <definedName name="S16R5" localSheetId="0">#REF!</definedName>
    <definedName name="S16R5">#REF!</definedName>
    <definedName name="S16R6" localSheetId="0">#REF!</definedName>
    <definedName name="S16R6">#REF!</definedName>
    <definedName name="S16R7" localSheetId="0">#REF!</definedName>
    <definedName name="S16R7">#REF!</definedName>
    <definedName name="S16R8" localSheetId="0">#REF!</definedName>
    <definedName name="S16R8">#REF!</definedName>
    <definedName name="S16R9" localSheetId="0">#REF!</definedName>
    <definedName name="S16R9">#REF!</definedName>
    <definedName name="S17P1" localSheetId="0">#REF!</definedName>
    <definedName name="S17P1">#REF!</definedName>
    <definedName name="S17P10" localSheetId="0">#REF!</definedName>
    <definedName name="S17P10">#REF!</definedName>
    <definedName name="S17P11" localSheetId="0">#REF!</definedName>
    <definedName name="S17P11">#REF!</definedName>
    <definedName name="S17P12" localSheetId="0">#REF!</definedName>
    <definedName name="S17P12">#REF!</definedName>
    <definedName name="S17P13" localSheetId="0">#REF!</definedName>
    <definedName name="S17P13">#REF!</definedName>
    <definedName name="S17P14" localSheetId="0">#REF!</definedName>
    <definedName name="S17P14">#REF!</definedName>
    <definedName name="S17P15" localSheetId="0">#REF!</definedName>
    <definedName name="S17P15">#REF!</definedName>
    <definedName name="S17P16" localSheetId="0">#REF!</definedName>
    <definedName name="S17P16">#REF!</definedName>
    <definedName name="S17P17" localSheetId="0">#REF!</definedName>
    <definedName name="S17P17">#REF!</definedName>
    <definedName name="S17P18" localSheetId="0">#REF!</definedName>
    <definedName name="S17P18">#REF!</definedName>
    <definedName name="S17P19" localSheetId="0">#REF!</definedName>
    <definedName name="S17P19">#REF!</definedName>
    <definedName name="S17P2" localSheetId="0">#REF!</definedName>
    <definedName name="S17P2">#REF!</definedName>
    <definedName name="S17P20" localSheetId="0">#REF!</definedName>
    <definedName name="S17P20">#REF!</definedName>
    <definedName name="S17P21" localSheetId="0">#REF!</definedName>
    <definedName name="S17P21">#REF!</definedName>
    <definedName name="S17P22" localSheetId="0">#REF!</definedName>
    <definedName name="S17P22">#REF!</definedName>
    <definedName name="S17P23" localSheetId="0">#REF!</definedName>
    <definedName name="S17P23">#REF!</definedName>
    <definedName name="S17P24" localSheetId="0">#REF!</definedName>
    <definedName name="S17P24">#REF!</definedName>
    <definedName name="S17P3" localSheetId="0">#REF!</definedName>
    <definedName name="S17P3">#REF!</definedName>
    <definedName name="S17P4" localSheetId="0">#REF!</definedName>
    <definedName name="S17P4">#REF!</definedName>
    <definedName name="S17P5" localSheetId="0">#REF!</definedName>
    <definedName name="S17P5">#REF!</definedName>
    <definedName name="S17P6" localSheetId="0">#REF!</definedName>
    <definedName name="S17P6">#REF!</definedName>
    <definedName name="S17P7" localSheetId="0">#REF!</definedName>
    <definedName name="S17P7">#REF!</definedName>
    <definedName name="S17P8" localSheetId="0">#REF!</definedName>
    <definedName name="S17P8">#REF!</definedName>
    <definedName name="S17P9" localSheetId="0">#REF!</definedName>
    <definedName name="S17P9">#REF!</definedName>
    <definedName name="S17R1" localSheetId="0">#REF!</definedName>
    <definedName name="S17R1">#REF!</definedName>
    <definedName name="S17R10" localSheetId="0">#REF!</definedName>
    <definedName name="S17R10">#REF!</definedName>
    <definedName name="S17R11" localSheetId="0">#REF!</definedName>
    <definedName name="S17R11">#REF!</definedName>
    <definedName name="S17R12" localSheetId="0">#REF!</definedName>
    <definedName name="S17R12">#REF!</definedName>
    <definedName name="S17R13" localSheetId="0">#REF!</definedName>
    <definedName name="S17R13">#REF!</definedName>
    <definedName name="S17R14" localSheetId="0">#REF!</definedName>
    <definedName name="S17R14">#REF!</definedName>
    <definedName name="S17R15" localSheetId="0">#REF!</definedName>
    <definedName name="S17R15">#REF!</definedName>
    <definedName name="S17R16" localSheetId="0">#REF!</definedName>
    <definedName name="S17R16">#REF!</definedName>
    <definedName name="S17R17" localSheetId="0">#REF!</definedName>
    <definedName name="S17R17">#REF!</definedName>
    <definedName name="S17R18" localSheetId="0">#REF!</definedName>
    <definedName name="S17R18">#REF!</definedName>
    <definedName name="S17R19" localSheetId="0">#REF!</definedName>
    <definedName name="S17R19">#REF!</definedName>
    <definedName name="S17R2" localSheetId="0">#REF!</definedName>
    <definedName name="S17R2">#REF!</definedName>
    <definedName name="S17R20" localSheetId="0">#REF!</definedName>
    <definedName name="S17R20">#REF!</definedName>
    <definedName name="S17R21" localSheetId="0">#REF!</definedName>
    <definedName name="S17R21">#REF!</definedName>
    <definedName name="S17R22" localSheetId="0">#REF!</definedName>
    <definedName name="S17R22">#REF!</definedName>
    <definedName name="S17R23" localSheetId="0">#REF!</definedName>
    <definedName name="S17R23">#REF!</definedName>
    <definedName name="S17R24" localSheetId="0">#REF!</definedName>
    <definedName name="S17R24">#REF!</definedName>
    <definedName name="S17R3" localSheetId="0">#REF!</definedName>
    <definedName name="S17R3">#REF!</definedName>
    <definedName name="S17R4" localSheetId="0">#REF!</definedName>
    <definedName name="S17R4">#REF!</definedName>
    <definedName name="S17R5" localSheetId="0">#REF!</definedName>
    <definedName name="S17R5">#REF!</definedName>
    <definedName name="S17R6" localSheetId="0">#REF!</definedName>
    <definedName name="S17R6">#REF!</definedName>
    <definedName name="S17R7" localSheetId="0">#REF!</definedName>
    <definedName name="S17R7">#REF!</definedName>
    <definedName name="S17R8" localSheetId="0">#REF!</definedName>
    <definedName name="S17R8">#REF!</definedName>
    <definedName name="S17R9" localSheetId="0">#REF!</definedName>
    <definedName name="S17R9">#REF!</definedName>
    <definedName name="S18P1" localSheetId="0">#REF!</definedName>
    <definedName name="S18P1">#REF!</definedName>
    <definedName name="S18P10" localSheetId="0">#REF!</definedName>
    <definedName name="S18P10">#REF!</definedName>
    <definedName name="S18P11" localSheetId="0">#REF!</definedName>
    <definedName name="S18P11">#REF!</definedName>
    <definedName name="S18P12" localSheetId="0">#REF!</definedName>
    <definedName name="S18P12">#REF!</definedName>
    <definedName name="S18P13" localSheetId="0">#REF!</definedName>
    <definedName name="S18P13">#REF!</definedName>
    <definedName name="S18P14" localSheetId="0">#REF!</definedName>
    <definedName name="S18P14">#REF!</definedName>
    <definedName name="S18P15" localSheetId="0">#REF!</definedName>
    <definedName name="S18P15">#REF!</definedName>
    <definedName name="S18P16" localSheetId="0">#REF!</definedName>
    <definedName name="S18P16">#REF!</definedName>
    <definedName name="S18P17" localSheetId="0">#REF!</definedName>
    <definedName name="S18P17">#REF!</definedName>
    <definedName name="S18P18" localSheetId="0">#REF!</definedName>
    <definedName name="S18P18">#REF!</definedName>
    <definedName name="S18P19" localSheetId="0">#REF!</definedName>
    <definedName name="S18P19">#REF!</definedName>
    <definedName name="S18P2" localSheetId="0">#REF!</definedName>
    <definedName name="S18P2">#REF!</definedName>
    <definedName name="S18P20" localSheetId="0">#REF!</definedName>
    <definedName name="S18P20">#REF!</definedName>
    <definedName name="S18P21" localSheetId="0">#REF!</definedName>
    <definedName name="S18P21">#REF!</definedName>
    <definedName name="S18P22" localSheetId="0">#REF!</definedName>
    <definedName name="S18P22">#REF!</definedName>
    <definedName name="S18P23" localSheetId="0">#REF!</definedName>
    <definedName name="S18P23">#REF!</definedName>
    <definedName name="S18P24" localSheetId="0">#REF!</definedName>
    <definedName name="S18P24">#REF!</definedName>
    <definedName name="S18P3" localSheetId="0">#REF!</definedName>
    <definedName name="S18P3">#REF!</definedName>
    <definedName name="S18P4" localSheetId="0">#REF!</definedName>
    <definedName name="S18P4">#REF!</definedName>
    <definedName name="S18P5" localSheetId="0">#REF!</definedName>
    <definedName name="S18P5">#REF!</definedName>
    <definedName name="S18P6" localSheetId="0">#REF!</definedName>
    <definedName name="S18P6">#REF!</definedName>
    <definedName name="S18P7" localSheetId="0">#REF!</definedName>
    <definedName name="S18P7">#REF!</definedName>
    <definedName name="S18P8" localSheetId="0">#REF!</definedName>
    <definedName name="S18P8">#REF!</definedName>
    <definedName name="S18P9" localSheetId="0">#REF!</definedName>
    <definedName name="S18P9">#REF!</definedName>
    <definedName name="S18R1" localSheetId="0">#REF!</definedName>
    <definedName name="S18R1">#REF!</definedName>
    <definedName name="S18R10" localSheetId="0">#REF!</definedName>
    <definedName name="S18R10">#REF!</definedName>
    <definedName name="S18R11" localSheetId="0">#REF!</definedName>
    <definedName name="S18R11">#REF!</definedName>
    <definedName name="S18R12" localSheetId="0">#REF!</definedName>
    <definedName name="S18R12">#REF!</definedName>
    <definedName name="S18R13" localSheetId="0">#REF!</definedName>
    <definedName name="S18R13">#REF!</definedName>
    <definedName name="S18R14" localSheetId="0">#REF!</definedName>
    <definedName name="S18R14">#REF!</definedName>
    <definedName name="S18R15" localSheetId="0">#REF!</definedName>
    <definedName name="S18R15">#REF!</definedName>
    <definedName name="S18R16" localSheetId="0">#REF!</definedName>
    <definedName name="S18R16">#REF!</definedName>
    <definedName name="S18R17" localSheetId="0">#REF!</definedName>
    <definedName name="S18R17">#REF!</definedName>
    <definedName name="S18R18" localSheetId="0">#REF!</definedName>
    <definedName name="S18R18">#REF!</definedName>
    <definedName name="S18R19" localSheetId="0">#REF!</definedName>
    <definedName name="S18R19">#REF!</definedName>
    <definedName name="S18R2" localSheetId="0">#REF!</definedName>
    <definedName name="S18R2">#REF!</definedName>
    <definedName name="S18R20" localSheetId="0">#REF!</definedName>
    <definedName name="S18R20">#REF!</definedName>
    <definedName name="S18R21" localSheetId="0">#REF!</definedName>
    <definedName name="S18R21">#REF!</definedName>
    <definedName name="S18R22" localSheetId="0">#REF!</definedName>
    <definedName name="S18R22">#REF!</definedName>
    <definedName name="S18R23" localSheetId="0">#REF!</definedName>
    <definedName name="S18R23">#REF!</definedName>
    <definedName name="S18R24" localSheetId="0">#REF!</definedName>
    <definedName name="S18R24">#REF!</definedName>
    <definedName name="S18R3" localSheetId="0">#REF!</definedName>
    <definedName name="S18R3">#REF!</definedName>
    <definedName name="S18R4" localSheetId="0">#REF!</definedName>
    <definedName name="S18R4">#REF!</definedName>
    <definedName name="S18R5" localSheetId="0">#REF!</definedName>
    <definedName name="S18R5">#REF!</definedName>
    <definedName name="S18R6" localSheetId="0">#REF!</definedName>
    <definedName name="S18R6">#REF!</definedName>
    <definedName name="S18R7" localSheetId="0">#REF!</definedName>
    <definedName name="S18R7">#REF!</definedName>
    <definedName name="S18R8" localSheetId="0">#REF!</definedName>
    <definedName name="S18R8">#REF!</definedName>
    <definedName name="S18R9" localSheetId="0">#REF!</definedName>
    <definedName name="S18R9">#REF!</definedName>
    <definedName name="S19P1" localSheetId="0">#REF!</definedName>
    <definedName name="S19P1">#REF!</definedName>
    <definedName name="S19P10" localSheetId="0">#REF!</definedName>
    <definedName name="S19P10">#REF!</definedName>
    <definedName name="S19P11" localSheetId="0">#REF!</definedName>
    <definedName name="S19P11">#REF!</definedName>
    <definedName name="S19P12" localSheetId="0">#REF!</definedName>
    <definedName name="S19P12">#REF!</definedName>
    <definedName name="S19P13" localSheetId="0">#REF!</definedName>
    <definedName name="S19P13">#REF!</definedName>
    <definedName name="S19P14" localSheetId="0">#REF!</definedName>
    <definedName name="S19P14">#REF!</definedName>
    <definedName name="S19P15" localSheetId="0">#REF!</definedName>
    <definedName name="S19P15">#REF!</definedName>
    <definedName name="S19P16" localSheetId="0">#REF!</definedName>
    <definedName name="S19P16">#REF!</definedName>
    <definedName name="S19P17" localSheetId="0">#REF!</definedName>
    <definedName name="S19P17">#REF!</definedName>
    <definedName name="S19P18" localSheetId="0">#REF!</definedName>
    <definedName name="S19P18">#REF!</definedName>
    <definedName name="S19P19" localSheetId="0">#REF!</definedName>
    <definedName name="S19P19">#REF!</definedName>
    <definedName name="S19P2" localSheetId="0">#REF!</definedName>
    <definedName name="S19P2">#REF!</definedName>
    <definedName name="S19P20" localSheetId="0">#REF!</definedName>
    <definedName name="S19P20">#REF!</definedName>
    <definedName name="S19P21" localSheetId="0">#REF!</definedName>
    <definedName name="S19P21">#REF!</definedName>
    <definedName name="S19P22" localSheetId="0">#REF!</definedName>
    <definedName name="S19P22">#REF!</definedName>
    <definedName name="S19P23" localSheetId="0">#REF!</definedName>
    <definedName name="S19P23">#REF!</definedName>
    <definedName name="S19P24" localSheetId="0">#REF!</definedName>
    <definedName name="S19P24">#REF!</definedName>
    <definedName name="S19P3" localSheetId="0">#REF!</definedName>
    <definedName name="S19P3">#REF!</definedName>
    <definedName name="S19P4" localSheetId="0">#REF!</definedName>
    <definedName name="S19P4">#REF!</definedName>
    <definedName name="S19P5" localSheetId="0">#REF!</definedName>
    <definedName name="S19P5">#REF!</definedName>
    <definedName name="S19P6" localSheetId="0">#REF!</definedName>
    <definedName name="S19P6">#REF!</definedName>
    <definedName name="S19P7" localSheetId="0">#REF!</definedName>
    <definedName name="S19P7">#REF!</definedName>
    <definedName name="S19P8" localSheetId="0">#REF!</definedName>
    <definedName name="S19P8">#REF!</definedName>
    <definedName name="S19P9" localSheetId="0">#REF!</definedName>
    <definedName name="S19P9">#REF!</definedName>
    <definedName name="S19R1" localSheetId="0">#REF!</definedName>
    <definedName name="S19R1">#REF!</definedName>
    <definedName name="S19R10" localSheetId="0">#REF!</definedName>
    <definedName name="S19R10">#REF!</definedName>
    <definedName name="S19R11" localSheetId="0">#REF!</definedName>
    <definedName name="S19R11">#REF!</definedName>
    <definedName name="S19R12" localSheetId="0">#REF!</definedName>
    <definedName name="S19R12">#REF!</definedName>
    <definedName name="S19R13" localSheetId="0">#REF!</definedName>
    <definedName name="S19R13">#REF!</definedName>
    <definedName name="S19R14" localSheetId="0">#REF!</definedName>
    <definedName name="S19R14">#REF!</definedName>
    <definedName name="S19R15" localSheetId="0">#REF!</definedName>
    <definedName name="S19R15">#REF!</definedName>
    <definedName name="S19R16" localSheetId="0">#REF!</definedName>
    <definedName name="S19R16">#REF!</definedName>
    <definedName name="S19R17" localSheetId="0">#REF!</definedName>
    <definedName name="S19R17">#REF!</definedName>
    <definedName name="S19R18" localSheetId="0">#REF!</definedName>
    <definedName name="S19R18">#REF!</definedName>
    <definedName name="S19R19" localSheetId="0">#REF!</definedName>
    <definedName name="S19R19">#REF!</definedName>
    <definedName name="S19R2" localSheetId="0">#REF!</definedName>
    <definedName name="S19R2">#REF!</definedName>
    <definedName name="S19R20" localSheetId="0">#REF!</definedName>
    <definedName name="S19R20">#REF!</definedName>
    <definedName name="S19R21" localSheetId="0">#REF!</definedName>
    <definedName name="S19R21">#REF!</definedName>
    <definedName name="S19R22" localSheetId="0">#REF!</definedName>
    <definedName name="S19R22">#REF!</definedName>
    <definedName name="S19R23" localSheetId="0">#REF!</definedName>
    <definedName name="S19R23">#REF!</definedName>
    <definedName name="S19R24" localSheetId="0">#REF!</definedName>
    <definedName name="S19R24">#REF!</definedName>
    <definedName name="S19R3" localSheetId="0">#REF!</definedName>
    <definedName name="S19R3">#REF!</definedName>
    <definedName name="S19R4" localSheetId="0">#REF!</definedName>
    <definedName name="S19R4">#REF!</definedName>
    <definedName name="S19R5" localSheetId="0">#REF!</definedName>
    <definedName name="S19R5">#REF!</definedName>
    <definedName name="S19R6" localSheetId="0">#REF!</definedName>
    <definedName name="S19R6">#REF!</definedName>
    <definedName name="S19R7" localSheetId="0">#REF!</definedName>
    <definedName name="S19R7">#REF!</definedName>
    <definedName name="S19R8" localSheetId="0">#REF!</definedName>
    <definedName name="S19R8">#REF!</definedName>
    <definedName name="S19R9" localSheetId="0">#REF!</definedName>
    <definedName name="S19R9">#REF!</definedName>
    <definedName name="S1P1" localSheetId="0">#REF!</definedName>
    <definedName name="S1P1">#REF!</definedName>
    <definedName name="S1P10" localSheetId="0">#REF!</definedName>
    <definedName name="S1P10">#REF!</definedName>
    <definedName name="S1P11" localSheetId="0">#REF!</definedName>
    <definedName name="S1P11">#REF!</definedName>
    <definedName name="S1P12" localSheetId="0">#REF!</definedName>
    <definedName name="S1P12">#REF!</definedName>
    <definedName name="S1P13" localSheetId="0">#REF!</definedName>
    <definedName name="S1P13">#REF!</definedName>
    <definedName name="S1P14" localSheetId="0">#REF!</definedName>
    <definedName name="S1P14">#REF!</definedName>
    <definedName name="S1P15" localSheetId="0">#REF!</definedName>
    <definedName name="S1P15">#REF!</definedName>
    <definedName name="S1P16" localSheetId="0">#REF!</definedName>
    <definedName name="S1P16">#REF!</definedName>
    <definedName name="S1P17" localSheetId="0">#REF!</definedName>
    <definedName name="S1P17">#REF!</definedName>
    <definedName name="S1P18" localSheetId="0">#REF!</definedName>
    <definedName name="S1P18">#REF!</definedName>
    <definedName name="S1P19" localSheetId="0">#REF!</definedName>
    <definedName name="S1P19">#REF!</definedName>
    <definedName name="S1P2" localSheetId="0">#REF!</definedName>
    <definedName name="S1P2">#REF!</definedName>
    <definedName name="S1P20" localSheetId="0">#REF!</definedName>
    <definedName name="S1P20">#REF!</definedName>
    <definedName name="S1P21" localSheetId="0">#REF!</definedName>
    <definedName name="S1P21">#REF!</definedName>
    <definedName name="S1P22" localSheetId="0">#REF!</definedName>
    <definedName name="S1P22">#REF!</definedName>
    <definedName name="S1P23" localSheetId="0">#REF!</definedName>
    <definedName name="S1P23">#REF!</definedName>
    <definedName name="S1P24" localSheetId="0">#REF!</definedName>
    <definedName name="S1P24">#REF!</definedName>
    <definedName name="S1P3" localSheetId="0">#REF!</definedName>
    <definedName name="S1P3">#REF!</definedName>
    <definedName name="S1P4" localSheetId="0">#REF!</definedName>
    <definedName name="S1P4">#REF!</definedName>
    <definedName name="S1P5" localSheetId="0">#REF!</definedName>
    <definedName name="S1P5">#REF!</definedName>
    <definedName name="S1P6" localSheetId="0">#REF!</definedName>
    <definedName name="S1P6">#REF!</definedName>
    <definedName name="S1P7" localSheetId="0">#REF!</definedName>
    <definedName name="S1P7">#REF!</definedName>
    <definedName name="S1P8" localSheetId="0">#REF!</definedName>
    <definedName name="S1P8">#REF!</definedName>
    <definedName name="S1P9" localSheetId="0">#REF!</definedName>
    <definedName name="S1P9">#REF!</definedName>
    <definedName name="S1R1" localSheetId="0">#REF!</definedName>
    <definedName name="S1R1">#REF!</definedName>
    <definedName name="S1R10" localSheetId="0">#REF!</definedName>
    <definedName name="S1R10">#REF!</definedName>
    <definedName name="S1R11" localSheetId="0">#REF!</definedName>
    <definedName name="S1R11">#REF!</definedName>
    <definedName name="S1R12" localSheetId="0">#REF!</definedName>
    <definedName name="S1R12">#REF!</definedName>
    <definedName name="S1R13" localSheetId="0">#REF!</definedName>
    <definedName name="S1R13">#REF!</definedName>
    <definedName name="S1R14" localSheetId="0">#REF!</definedName>
    <definedName name="S1R14">#REF!</definedName>
    <definedName name="S1R15" localSheetId="0">#REF!</definedName>
    <definedName name="S1R15">#REF!</definedName>
    <definedName name="S1R16" localSheetId="0">#REF!</definedName>
    <definedName name="S1R16">#REF!</definedName>
    <definedName name="S1R17" localSheetId="0">#REF!</definedName>
    <definedName name="S1R17">#REF!</definedName>
    <definedName name="S1R18" localSheetId="0">#REF!</definedName>
    <definedName name="S1R18">#REF!</definedName>
    <definedName name="S1R19" localSheetId="0">#REF!</definedName>
    <definedName name="S1R19">#REF!</definedName>
    <definedName name="S1R2" localSheetId="0">#REF!</definedName>
    <definedName name="S1R2">#REF!</definedName>
    <definedName name="S1R20" localSheetId="0">#REF!</definedName>
    <definedName name="S1R20">#REF!</definedName>
    <definedName name="S1R21" localSheetId="0">#REF!</definedName>
    <definedName name="S1R21">#REF!</definedName>
    <definedName name="S1R22" localSheetId="0">#REF!</definedName>
    <definedName name="S1R22">#REF!</definedName>
    <definedName name="S1R23" localSheetId="0">#REF!</definedName>
    <definedName name="S1R23">#REF!</definedName>
    <definedName name="S1R24" localSheetId="0">#REF!</definedName>
    <definedName name="S1R24">#REF!</definedName>
    <definedName name="S1R3" localSheetId="0">#REF!</definedName>
    <definedName name="S1R3">#REF!</definedName>
    <definedName name="S1R4" localSheetId="0">#REF!</definedName>
    <definedName name="S1R4">#REF!</definedName>
    <definedName name="S1R5" localSheetId="0">#REF!</definedName>
    <definedName name="S1R5">#REF!</definedName>
    <definedName name="S1R6" localSheetId="0">#REF!</definedName>
    <definedName name="S1R6">#REF!</definedName>
    <definedName name="S1R7" localSheetId="0">#REF!</definedName>
    <definedName name="S1R7">#REF!</definedName>
    <definedName name="S1R8" localSheetId="0">#REF!</definedName>
    <definedName name="S1R8">#REF!</definedName>
    <definedName name="S1R9" localSheetId="0">#REF!</definedName>
    <definedName name="S1R9">#REF!</definedName>
    <definedName name="S20P1" localSheetId="0">#REF!</definedName>
    <definedName name="S20P1">#REF!</definedName>
    <definedName name="S20P10" localSheetId="0">#REF!</definedName>
    <definedName name="S20P10">#REF!</definedName>
    <definedName name="S20P11" localSheetId="0">#REF!</definedName>
    <definedName name="S20P11">#REF!</definedName>
    <definedName name="S20P12" localSheetId="0">#REF!</definedName>
    <definedName name="S20P12">#REF!</definedName>
    <definedName name="S20P13" localSheetId="0">#REF!</definedName>
    <definedName name="S20P13">#REF!</definedName>
    <definedName name="S20P14" localSheetId="0">#REF!</definedName>
    <definedName name="S20P14">#REF!</definedName>
    <definedName name="S20P15" localSheetId="0">#REF!</definedName>
    <definedName name="S20P15">#REF!</definedName>
    <definedName name="S20P16" localSheetId="0">#REF!</definedName>
    <definedName name="S20P16">#REF!</definedName>
    <definedName name="S20P17" localSheetId="0">#REF!</definedName>
    <definedName name="S20P17">#REF!</definedName>
    <definedName name="S20P18" localSheetId="0">#REF!</definedName>
    <definedName name="S20P18">#REF!</definedName>
    <definedName name="S20P19" localSheetId="0">#REF!</definedName>
    <definedName name="S20P19">#REF!</definedName>
    <definedName name="S20P2" localSheetId="0">#REF!</definedName>
    <definedName name="S20P2">#REF!</definedName>
    <definedName name="S20P20" localSheetId="0">#REF!</definedName>
    <definedName name="S20P20">#REF!</definedName>
    <definedName name="S20P21" localSheetId="0">#REF!</definedName>
    <definedName name="S20P21">#REF!</definedName>
    <definedName name="S20P22" localSheetId="0">#REF!</definedName>
    <definedName name="S20P22">#REF!</definedName>
    <definedName name="S20P23" localSheetId="0">#REF!</definedName>
    <definedName name="S20P23">#REF!</definedName>
    <definedName name="S20P24" localSheetId="0">#REF!</definedName>
    <definedName name="S20P24">#REF!</definedName>
    <definedName name="S20P3" localSheetId="0">#REF!</definedName>
    <definedName name="S20P3">#REF!</definedName>
    <definedName name="S20P4" localSheetId="0">#REF!</definedName>
    <definedName name="S20P4">#REF!</definedName>
    <definedName name="S20P5" localSheetId="0">#REF!</definedName>
    <definedName name="S20P5">#REF!</definedName>
    <definedName name="S20P6" localSheetId="0">#REF!</definedName>
    <definedName name="S20P6">#REF!</definedName>
    <definedName name="S20P7" localSheetId="0">#REF!</definedName>
    <definedName name="S20P7">#REF!</definedName>
    <definedName name="S20P8" localSheetId="0">#REF!</definedName>
    <definedName name="S20P8">#REF!</definedName>
    <definedName name="S20P9" localSheetId="0">#REF!</definedName>
    <definedName name="S20P9">#REF!</definedName>
    <definedName name="S20R1" localSheetId="0">#REF!</definedName>
    <definedName name="S20R1">#REF!</definedName>
    <definedName name="S20R10" localSheetId="0">#REF!</definedName>
    <definedName name="S20R10">#REF!</definedName>
    <definedName name="S20R11" localSheetId="0">#REF!</definedName>
    <definedName name="S20R11">#REF!</definedName>
    <definedName name="S20R12" localSheetId="0">#REF!</definedName>
    <definedName name="S20R12">#REF!</definedName>
    <definedName name="S20R13" localSheetId="0">#REF!</definedName>
    <definedName name="S20R13">#REF!</definedName>
    <definedName name="S20R14" localSheetId="0">#REF!</definedName>
    <definedName name="S20R14">#REF!</definedName>
    <definedName name="S20R15" localSheetId="0">#REF!</definedName>
    <definedName name="S20R15">#REF!</definedName>
    <definedName name="S20R16" localSheetId="0">#REF!</definedName>
    <definedName name="S20R16">#REF!</definedName>
    <definedName name="S20R17" localSheetId="0">#REF!</definedName>
    <definedName name="S20R17">#REF!</definedName>
    <definedName name="S20R18" localSheetId="0">#REF!</definedName>
    <definedName name="S20R18">#REF!</definedName>
    <definedName name="S20R19" localSheetId="0">#REF!</definedName>
    <definedName name="S20R19">#REF!</definedName>
    <definedName name="S20R2" localSheetId="0">#REF!</definedName>
    <definedName name="S20R2">#REF!</definedName>
    <definedName name="S20R20" localSheetId="0">#REF!</definedName>
    <definedName name="S20R20">#REF!</definedName>
    <definedName name="S20R21" localSheetId="0">#REF!</definedName>
    <definedName name="S20R21">#REF!</definedName>
    <definedName name="S20R22" localSheetId="0">#REF!</definedName>
    <definedName name="S20R22">#REF!</definedName>
    <definedName name="S20R23" localSheetId="0">#REF!</definedName>
    <definedName name="S20R23">#REF!</definedName>
    <definedName name="S20R24" localSheetId="0">#REF!</definedName>
    <definedName name="S20R24">#REF!</definedName>
    <definedName name="S20R3" localSheetId="0">#REF!</definedName>
    <definedName name="S20R3">#REF!</definedName>
    <definedName name="S20R4" localSheetId="0">#REF!</definedName>
    <definedName name="S20R4">#REF!</definedName>
    <definedName name="S20R5" localSheetId="0">#REF!</definedName>
    <definedName name="S20R5">#REF!</definedName>
    <definedName name="S20R6" localSheetId="0">#REF!</definedName>
    <definedName name="S20R6">#REF!</definedName>
    <definedName name="S20R7" localSheetId="0">#REF!</definedName>
    <definedName name="S20R7">#REF!</definedName>
    <definedName name="S20R8" localSheetId="0">#REF!</definedName>
    <definedName name="S20R8">#REF!</definedName>
    <definedName name="S20R9" localSheetId="0">#REF!</definedName>
    <definedName name="S20R9">#REF!</definedName>
    <definedName name="S21P1" localSheetId="0">#REF!</definedName>
    <definedName name="S21P1">#REF!</definedName>
    <definedName name="S21P10" localSheetId="0">#REF!</definedName>
    <definedName name="S21P10">#REF!</definedName>
    <definedName name="S21P11" localSheetId="0">#REF!</definedName>
    <definedName name="S21P11">#REF!</definedName>
    <definedName name="S21P12" localSheetId="0">#REF!</definedName>
    <definedName name="S21P12">#REF!</definedName>
    <definedName name="S21P13" localSheetId="0">#REF!</definedName>
    <definedName name="S21P13">#REF!</definedName>
    <definedName name="S21P14" localSheetId="0">#REF!</definedName>
    <definedName name="S21P14">#REF!</definedName>
    <definedName name="S21P15" localSheetId="0">#REF!</definedName>
    <definedName name="S21P15">#REF!</definedName>
    <definedName name="S21P16" localSheetId="0">#REF!</definedName>
    <definedName name="S21P16">#REF!</definedName>
    <definedName name="S21P17" localSheetId="0">#REF!</definedName>
    <definedName name="S21P17">#REF!</definedName>
    <definedName name="S21P18" localSheetId="0">#REF!</definedName>
    <definedName name="S21P18">#REF!</definedName>
    <definedName name="S21P19" localSheetId="0">#REF!</definedName>
    <definedName name="S21P19">#REF!</definedName>
    <definedName name="S21P2" localSheetId="0">#REF!</definedName>
    <definedName name="S21P2">#REF!</definedName>
    <definedName name="S21P20" localSheetId="0">#REF!</definedName>
    <definedName name="S21P20">#REF!</definedName>
    <definedName name="S21P21" localSheetId="0">#REF!</definedName>
    <definedName name="S21P21">#REF!</definedName>
    <definedName name="S21P22" localSheetId="0">#REF!</definedName>
    <definedName name="S21P22">#REF!</definedName>
    <definedName name="S21P23" localSheetId="0">#REF!</definedName>
    <definedName name="S21P23">#REF!</definedName>
    <definedName name="S21P24" localSheetId="0">#REF!</definedName>
    <definedName name="S21P24">#REF!</definedName>
    <definedName name="S21P3" localSheetId="0">#REF!</definedName>
    <definedName name="S21P3">#REF!</definedName>
    <definedName name="S21P4" localSheetId="0">#REF!</definedName>
    <definedName name="S21P4">#REF!</definedName>
    <definedName name="S21P5" localSheetId="0">#REF!</definedName>
    <definedName name="S21P5">#REF!</definedName>
    <definedName name="S21P6" localSheetId="0">#REF!</definedName>
    <definedName name="S21P6">#REF!</definedName>
    <definedName name="S21P7" localSheetId="0">#REF!</definedName>
    <definedName name="S21P7">#REF!</definedName>
    <definedName name="S21P8" localSheetId="0">#REF!</definedName>
    <definedName name="S21P8">#REF!</definedName>
    <definedName name="S21P9" localSheetId="0">#REF!</definedName>
    <definedName name="S21P9">#REF!</definedName>
    <definedName name="S21R1" localSheetId="0">#REF!</definedName>
    <definedName name="S21R1">#REF!</definedName>
    <definedName name="S21R10" localSheetId="0">#REF!</definedName>
    <definedName name="S21R10">#REF!</definedName>
    <definedName name="S21R11" localSheetId="0">#REF!</definedName>
    <definedName name="S21R11">#REF!</definedName>
    <definedName name="S21R12" localSheetId="0">#REF!</definedName>
    <definedName name="S21R12">#REF!</definedName>
    <definedName name="S21R13" localSheetId="0">#REF!</definedName>
    <definedName name="S21R13">#REF!</definedName>
    <definedName name="S21R14" localSheetId="0">#REF!</definedName>
    <definedName name="S21R14">#REF!</definedName>
    <definedName name="S21R15" localSheetId="0">#REF!</definedName>
    <definedName name="S21R15">#REF!</definedName>
    <definedName name="S21R16" localSheetId="0">#REF!</definedName>
    <definedName name="S21R16">#REF!</definedName>
    <definedName name="S21R17" localSheetId="0">#REF!</definedName>
    <definedName name="S21R17">#REF!</definedName>
    <definedName name="S21R18" localSheetId="0">#REF!</definedName>
    <definedName name="S21R18">#REF!</definedName>
    <definedName name="S21R19" localSheetId="0">#REF!</definedName>
    <definedName name="S21R19">#REF!</definedName>
    <definedName name="S21R2" localSheetId="0">#REF!</definedName>
    <definedName name="S21R2">#REF!</definedName>
    <definedName name="S21R20" localSheetId="0">#REF!</definedName>
    <definedName name="S21R20">#REF!</definedName>
    <definedName name="S21R21" localSheetId="0">#REF!</definedName>
    <definedName name="S21R21">#REF!</definedName>
    <definedName name="S21R22" localSheetId="0">#REF!</definedName>
    <definedName name="S21R22">#REF!</definedName>
    <definedName name="S21R23" localSheetId="0">#REF!</definedName>
    <definedName name="S21R23">#REF!</definedName>
    <definedName name="S21R24" localSheetId="0">#REF!</definedName>
    <definedName name="S21R24">#REF!</definedName>
    <definedName name="S21R3" localSheetId="0">#REF!</definedName>
    <definedName name="S21R3">#REF!</definedName>
    <definedName name="S21R4" localSheetId="0">#REF!</definedName>
    <definedName name="S21R4">#REF!</definedName>
    <definedName name="S21R5" localSheetId="0">#REF!</definedName>
    <definedName name="S21R5">#REF!</definedName>
    <definedName name="S21R6" localSheetId="0">#REF!</definedName>
    <definedName name="S21R6">#REF!</definedName>
    <definedName name="S21R7" localSheetId="0">#REF!</definedName>
    <definedName name="S21R7">#REF!</definedName>
    <definedName name="S21R8" localSheetId="0">#REF!</definedName>
    <definedName name="S21R8">#REF!</definedName>
    <definedName name="S21R9" localSheetId="0">#REF!</definedName>
    <definedName name="S21R9">#REF!</definedName>
    <definedName name="S22P1" localSheetId="0">#REF!</definedName>
    <definedName name="S22P1">#REF!</definedName>
    <definedName name="S22P10" localSheetId="0">#REF!</definedName>
    <definedName name="S22P10">#REF!</definedName>
    <definedName name="S22P11" localSheetId="0">#REF!</definedName>
    <definedName name="S22P11">#REF!</definedName>
    <definedName name="S22P12" localSheetId="0">#REF!</definedName>
    <definedName name="S22P12">#REF!</definedName>
    <definedName name="S22P13" localSheetId="0">#REF!</definedName>
    <definedName name="S22P13">#REF!</definedName>
    <definedName name="S22P14" localSheetId="0">#REF!</definedName>
    <definedName name="S22P14">#REF!</definedName>
    <definedName name="S22P15" localSheetId="0">#REF!</definedName>
    <definedName name="S22P15">#REF!</definedName>
    <definedName name="S22P16" localSheetId="0">#REF!</definedName>
    <definedName name="S22P16">#REF!</definedName>
    <definedName name="S22P17" localSheetId="0">#REF!</definedName>
    <definedName name="S22P17">#REF!</definedName>
    <definedName name="S22P18" localSheetId="0">#REF!</definedName>
    <definedName name="S22P18">#REF!</definedName>
    <definedName name="S22P19" localSheetId="0">#REF!</definedName>
    <definedName name="S22P19">#REF!</definedName>
    <definedName name="S22P2" localSheetId="0">#REF!</definedName>
    <definedName name="S22P2">#REF!</definedName>
    <definedName name="S22P20" localSheetId="0">#REF!</definedName>
    <definedName name="S22P20">#REF!</definedName>
    <definedName name="S22P21" localSheetId="0">#REF!</definedName>
    <definedName name="S22P21">#REF!</definedName>
    <definedName name="S22P22" localSheetId="0">#REF!</definedName>
    <definedName name="S22P22">#REF!</definedName>
    <definedName name="S22P23" localSheetId="0">#REF!</definedName>
    <definedName name="S22P23">#REF!</definedName>
    <definedName name="S22P24" localSheetId="0">#REF!</definedName>
    <definedName name="S22P24">#REF!</definedName>
    <definedName name="S22P3" localSheetId="0">#REF!</definedName>
    <definedName name="S22P3">#REF!</definedName>
    <definedName name="S22P4" localSheetId="0">#REF!</definedName>
    <definedName name="S22P4">#REF!</definedName>
    <definedName name="S22P5" localSheetId="0">#REF!</definedName>
    <definedName name="S22P5">#REF!</definedName>
    <definedName name="S22P6" localSheetId="0">#REF!</definedName>
    <definedName name="S22P6">#REF!</definedName>
    <definedName name="S22P7" localSheetId="0">#REF!</definedName>
    <definedName name="S22P7">#REF!</definedName>
    <definedName name="S22P8" localSheetId="0">#REF!</definedName>
    <definedName name="S22P8">#REF!</definedName>
    <definedName name="S22P9" localSheetId="0">#REF!</definedName>
    <definedName name="S22P9">#REF!</definedName>
    <definedName name="S22R1" localSheetId="0">#REF!</definedName>
    <definedName name="S22R1">#REF!</definedName>
    <definedName name="S22R10" localSheetId="0">#REF!</definedName>
    <definedName name="S22R10">#REF!</definedName>
    <definedName name="S22R11" localSheetId="0">#REF!</definedName>
    <definedName name="S22R11">#REF!</definedName>
    <definedName name="S22R12" localSheetId="0">#REF!</definedName>
    <definedName name="S22R12">#REF!</definedName>
    <definedName name="S22R13" localSheetId="0">#REF!</definedName>
    <definedName name="S22R13">#REF!</definedName>
    <definedName name="S22R14" localSheetId="0">#REF!</definedName>
    <definedName name="S22R14">#REF!</definedName>
    <definedName name="S22R15" localSheetId="0">#REF!</definedName>
    <definedName name="S22R15">#REF!</definedName>
    <definedName name="S22R16" localSheetId="0">#REF!</definedName>
    <definedName name="S22R16">#REF!</definedName>
    <definedName name="S22R17" localSheetId="0">#REF!</definedName>
    <definedName name="S22R17">#REF!</definedName>
    <definedName name="S22R18" localSheetId="0">#REF!</definedName>
    <definedName name="S22R18">#REF!</definedName>
    <definedName name="S22R19" localSheetId="0">#REF!</definedName>
    <definedName name="S22R19">#REF!</definedName>
    <definedName name="S22R2" localSheetId="0">#REF!</definedName>
    <definedName name="S22R2">#REF!</definedName>
    <definedName name="S22R20" localSheetId="0">#REF!</definedName>
    <definedName name="S22R20">#REF!</definedName>
    <definedName name="S22R21" localSheetId="0">#REF!</definedName>
    <definedName name="S22R21">#REF!</definedName>
    <definedName name="S22R22" localSheetId="0">#REF!</definedName>
    <definedName name="S22R22">#REF!</definedName>
    <definedName name="S22R23" localSheetId="0">#REF!</definedName>
    <definedName name="S22R23">#REF!</definedName>
    <definedName name="S22R24" localSheetId="0">#REF!</definedName>
    <definedName name="S22R24">#REF!</definedName>
    <definedName name="S22R3" localSheetId="0">#REF!</definedName>
    <definedName name="S22R3">#REF!</definedName>
    <definedName name="S22R4" localSheetId="0">#REF!</definedName>
    <definedName name="S22R4">#REF!</definedName>
    <definedName name="S22R5" localSheetId="0">#REF!</definedName>
    <definedName name="S22R5">#REF!</definedName>
    <definedName name="S22R6" localSheetId="0">#REF!</definedName>
    <definedName name="S22R6">#REF!</definedName>
    <definedName name="S22R7" localSheetId="0">#REF!</definedName>
    <definedName name="S22R7">#REF!</definedName>
    <definedName name="S22R8" localSheetId="0">#REF!</definedName>
    <definedName name="S22R8">#REF!</definedName>
    <definedName name="S22R9" localSheetId="0">#REF!</definedName>
    <definedName name="S22R9">#REF!</definedName>
    <definedName name="S23P1" localSheetId="0">#REF!</definedName>
    <definedName name="S23P1">#REF!</definedName>
    <definedName name="S23P10" localSheetId="0">#REF!</definedName>
    <definedName name="S23P10">#REF!</definedName>
    <definedName name="S23P11" localSheetId="0">#REF!</definedName>
    <definedName name="S23P11">#REF!</definedName>
    <definedName name="S23P12" localSheetId="0">#REF!</definedName>
    <definedName name="S23P12">#REF!</definedName>
    <definedName name="S23P13" localSheetId="0">#REF!</definedName>
    <definedName name="S23P13">#REF!</definedName>
    <definedName name="S23P14" localSheetId="0">#REF!</definedName>
    <definedName name="S23P14">#REF!</definedName>
    <definedName name="S23P15" localSheetId="0">#REF!</definedName>
    <definedName name="S23P15">#REF!</definedName>
    <definedName name="S23P16" localSheetId="0">#REF!</definedName>
    <definedName name="S23P16">#REF!</definedName>
    <definedName name="S23P17" localSheetId="0">#REF!</definedName>
    <definedName name="S23P17">#REF!</definedName>
    <definedName name="S23P18" localSheetId="0">#REF!</definedName>
    <definedName name="S23P18">#REF!</definedName>
    <definedName name="S23P19" localSheetId="0">#REF!</definedName>
    <definedName name="S23P19">#REF!</definedName>
    <definedName name="S23P2" localSheetId="0">#REF!</definedName>
    <definedName name="S23P2">#REF!</definedName>
    <definedName name="S23P20" localSheetId="0">#REF!</definedName>
    <definedName name="S23P20">#REF!</definedName>
    <definedName name="S23P21" localSheetId="0">#REF!</definedName>
    <definedName name="S23P21">#REF!</definedName>
    <definedName name="S23P22" localSheetId="0">#REF!</definedName>
    <definedName name="S23P22">#REF!</definedName>
    <definedName name="S23P23" localSheetId="0">#REF!</definedName>
    <definedName name="S23P23">#REF!</definedName>
    <definedName name="S23P24" localSheetId="0">#REF!</definedName>
    <definedName name="S23P24">#REF!</definedName>
    <definedName name="S23P3" localSheetId="0">#REF!</definedName>
    <definedName name="S23P3">#REF!</definedName>
    <definedName name="S23P4" localSheetId="0">#REF!</definedName>
    <definedName name="S23P4">#REF!</definedName>
    <definedName name="S23P5" localSheetId="0">#REF!</definedName>
    <definedName name="S23P5">#REF!</definedName>
    <definedName name="S23P6" localSheetId="0">#REF!</definedName>
    <definedName name="S23P6">#REF!</definedName>
    <definedName name="S23P7" localSheetId="0">#REF!</definedName>
    <definedName name="S23P7">#REF!</definedName>
    <definedName name="S23P8" localSheetId="0">#REF!</definedName>
    <definedName name="S23P8">#REF!</definedName>
    <definedName name="S23P9" localSheetId="0">#REF!</definedName>
    <definedName name="S23P9">#REF!</definedName>
    <definedName name="S23R1" localSheetId="0">#REF!</definedName>
    <definedName name="S23R1">#REF!</definedName>
    <definedName name="S23R10" localSheetId="0">#REF!</definedName>
    <definedName name="S23R10">#REF!</definedName>
    <definedName name="S23R11" localSheetId="0">#REF!</definedName>
    <definedName name="S23R11">#REF!</definedName>
    <definedName name="S23R12" localSheetId="0">#REF!</definedName>
    <definedName name="S23R12">#REF!</definedName>
    <definedName name="S23R13" localSheetId="0">#REF!</definedName>
    <definedName name="S23R13">#REF!</definedName>
    <definedName name="S23R14" localSheetId="0">#REF!</definedName>
    <definedName name="S23R14">#REF!</definedName>
    <definedName name="S23R15" localSheetId="0">#REF!</definedName>
    <definedName name="S23R15">#REF!</definedName>
    <definedName name="S23R16" localSheetId="0">#REF!</definedName>
    <definedName name="S23R16">#REF!</definedName>
    <definedName name="S23R17" localSheetId="0">#REF!</definedName>
    <definedName name="S23R17">#REF!</definedName>
    <definedName name="S23R18" localSheetId="0">#REF!</definedName>
    <definedName name="S23R18">#REF!</definedName>
    <definedName name="S23R19" localSheetId="0">#REF!</definedName>
    <definedName name="S23R19">#REF!</definedName>
    <definedName name="S23R2" localSheetId="0">#REF!</definedName>
    <definedName name="S23R2">#REF!</definedName>
    <definedName name="S23R20" localSheetId="0">#REF!</definedName>
    <definedName name="S23R20">#REF!</definedName>
    <definedName name="S23R21" localSheetId="0">#REF!</definedName>
    <definedName name="S23R21">#REF!</definedName>
    <definedName name="S23R22" localSheetId="0">#REF!</definedName>
    <definedName name="S23R22">#REF!</definedName>
    <definedName name="S23R23" localSheetId="0">#REF!</definedName>
    <definedName name="S23R23">#REF!</definedName>
    <definedName name="S23R24" localSheetId="0">#REF!</definedName>
    <definedName name="S23R24">#REF!</definedName>
    <definedName name="S23R3" localSheetId="0">#REF!</definedName>
    <definedName name="S23R3">#REF!</definedName>
    <definedName name="S23R4" localSheetId="0">#REF!</definedName>
    <definedName name="S23R4">#REF!</definedName>
    <definedName name="S23R5" localSheetId="0">#REF!</definedName>
    <definedName name="S23R5">#REF!</definedName>
    <definedName name="S23R6" localSheetId="0">#REF!</definedName>
    <definedName name="S23R6">#REF!</definedName>
    <definedName name="S23R7" localSheetId="0">#REF!</definedName>
    <definedName name="S23R7">#REF!</definedName>
    <definedName name="S23R8" localSheetId="0">#REF!</definedName>
    <definedName name="S23R8">#REF!</definedName>
    <definedName name="S23R9" localSheetId="0">#REF!</definedName>
    <definedName name="S23R9">#REF!</definedName>
    <definedName name="S24P1" localSheetId="0">#REF!</definedName>
    <definedName name="S24P1">#REF!</definedName>
    <definedName name="S24P10" localSheetId="0">#REF!</definedName>
    <definedName name="S24P10">#REF!</definedName>
    <definedName name="S24P11" localSheetId="0">#REF!</definedName>
    <definedName name="S24P11">#REF!</definedName>
    <definedName name="S24P12" localSheetId="0">#REF!</definedName>
    <definedName name="S24P12">#REF!</definedName>
    <definedName name="S24P13" localSheetId="0">#REF!</definedName>
    <definedName name="S24P13">#REF!</definedName>
    <definedName name="S24P14" localSheetId="0">#REF!</definedName>
    <definedName name="S24P14">#REF!</definedName>
    <definedName name="S24P15" localSheetId="0">#REF!</definedName>
    <definedName name="S24P15">#REF!</definedName>
    <definedName name="S24P16" localSheetId="0">#REF!</definedName>
    <definedName name="S24P16">#REF!</definedName>
    <definedName name="S24P17" localSheetId="0">#REF!</definedName>
    <definedName name="S24P17">#REF!</definedName>
    <definedName name="S24P18" localSheetId="0">#REF!</definedName>
    <definedName name="S24P18">#REF!</definedName>
    <definedName name="S24P19" localSheetId="0">#REF!</definedName>
    <definedName name="S24P19">#REF!</definedName>
    <definedName name="S24P2" localSheetId="0">#REF!</definedName>
    <definedName name="S24P2">#REF!</definedName>
    <definedName name="S24P20" localSheetId="0">#REF!</definedName>
    <definedName name="S24P20">#REF!</definedName>
    <definedName name="S24P21" localSheetId="0">#REF!</definedName>
    <definedName name="S24P21">#REF!</definedName>
    <definedName name="S24P22" localSheetId="0">#REF!</definedName>
    <definedName name="S24P22">#REF!</definedName>
    <definedName name="S24P23" localSheetId="0">#REF!</definedName>
    <definedName name="S24P23">#REF!</definedName>
    <definedName name="S24P24" localSheetId="0">#REF!</definedName>
    <definedName name="S24P24">#REF!</definedName>
    <definedName name="S24P3" localSheetId="0">#REF!</definedName>
    <definedName name="S24P3">#REF!</definedName>
    <definedName name="S24P4" localSheetId="0">#REF!</definedName>
    <definedName name="S24P4">#REF!</definedName>
    <definedName name="S24P5" localSheetId="0">#REF!</definedName>
    <definedName name="S24P5">#REF!</definedName>
    <definedName name="S24P6" localSheetId="0">#REF!</definedName>
    <definedName name="S24P6">#REF!</definedName>
    <definedName name="S24P7" localSheetId="0">#REF!</definedName>
    <definedName name="S24P7">#REF!</definedName>
    <definedName name="S24P8" localSheetId="0">#REF!</definedName>
    <definedName name="S24P8">#REF!</definedName>
    <definedName name="S24P9" localSheetId="0">#REF!</definedName>
    <definedName name="S24P9">#REF!</definedName>
    <definedName name="S24R1" localSheetId="0">#REF!</definedName>
    <definedName name="S24R1">#REF!</definedName>
    <definedName name="S24R10" localSheetId="0">#REF!</definedName>
    <definedName name="S24R10">#REF!</definedName>
    <definedName name="S24R11" localSheetId="0">#REF!</definedName>
    <definedName name="S24R11">#REF!</definedName>
    <definedName name="S24R12" localSheetId="0">#REF!</definedName>
    <definedName name="S24R12">#REF!</definedName>
    <definedName name="S24R13" localSheetId="0">#REF!</definedName>
    <definedName name="S24R13">#REF!</definedName>
    <definedName name="S24R14" localSheetId="0">#REF!</definedName>
    <definedName name="S24R14">#REF!</definedName>
    <definedName name="S24R15" localSheetId="0">#REF!</definedName>
    <definedName name="S24R15">#REF!</definedName>
    <definedName name="S24R16" localSheetId="0">#REF!</definedName>
    <definedName name="S24R16">#REF!</definedName>
    <definedName name="S24R17" localSheetId="0">#REF!</definedName>
    <definedName name="S24R17">#REF!</definedName>
    <definedName name="S24R18" localSheetId="0">#REF!</definedName>
    <definedName name="S24R18">#REF!</definedName>
    <definedName name="S24R19" localSheetId="0">#REF!</definedName>
    <definedName name="S24R19">#REF!</definedName>
    <definedName name="S24R2" localSheetId="0">#REF!</definedName>
    <definedName name="S24R2">#REF!</definedName>
    <definedName name="S24R20" localSheetId="0">#REF!</definedName>
    <definedName name="S24R20">#REF!</definedName>
    <definedName name="S24R21" localSheetId="0">#REF!</definedName>
    <definedName name="S24R21">#REF!</definedName>
    <definedName name="S24R22" localSheetId="0">#REF!</definedName>
    <definedName name="S24R22">#REF!</definedName>
    <definedName name="S24R23" localSheetId="0">#REF!</definedName>
    <definedName name="S24R23">#REF!</definedName>
    <definedName name="S24R24" localSheetId="0">#REF!</definedName>
    <definedName name="S24R24">#REF!</definedName>
    <definedName name="S24R3" localSheetId="0">#REF!</definedName>
    <definedName name="S24R3">#REF!</definedName>
    <definedName name="S24R4" localSheetId="0">#REF!</definedName>
    <definedName name="S24R4">#REF!</definedName>
    <definedName name="S24R5" localSheetId="0">#REF!</definedName>
    <definedName name="S24R5">#REF!</definedName>
    <definedName name="S24R6" localSheetId="0">#REF!</definedName>
    <definedName name="S24R6">#REF!</definedName>
    <definedName name="S24R7" localSheetId="0">#REF!</definedName>
    <definedName name="S24R7">#REF!</definedName>
    <definedName name="S24R8" localSheetId="0">#REF!</definedName>
    <definedName name="S24R8">#REF!</definedName>
    <definedName name="S24R9" localSheetId="0">#REF!</definedName>
    <definedName name="S24R9">#REF!</definedName>
    <definedName name="S25P1" localSheetId="0">#REF!</definedName>
    <definedName name="S25P1">#REF!</definedName>
    <definedName name="S25P10" localSheetId="0">#REF!</definedName>
    <definedName name="S25P10">#REF!</definedName>
    <definedName name="S25P11" localSheetId="0">#REF!</definedName>
    <definedName name="S25P11">#REF!</definedName>
    <definedName name="S25P12" localSheetId="0">#REF!</definedName>
    <definedName name="S25P12">#REF!</definedName>
    <definedName name="S25P13" localSheetId="0">#REF!</definedName>
    <definedName name="S25P13">#REF!</definedName>
    <definedName name="S25P14" localSheetId="0">#REF!</definedName>
    <definedName name="S25P14">#REF!</definedName>
    <definedName name="S25P15" localSheetId="0">#REF!</definedName>
    <definedName name="S25P15">#REF!</definedName>
    <definedName name="S25P16" localSheetId="0">#REF!</definedName>
    <definedName name="S25P16">#REF!</definedName>
    <definedName name="S25P17" localSheetId="0">#REF!</definedName>
    <definedName name="S25P17">#REF!</definedName>
    <definedName name="S25P18" localSheetId="0">#REF!</definedName>
    <definedName name="S25P18">#REF!</definedName>
    <definedName name="S25P19" localSheetId="0">#REF!</definedName>
    <definedName name="S25P19">#REF!</definedName>
    <definedName name="S25P2" localSheetId="0">#REF!</definedName>
    <definedName name="S25P2">#REF!</definedName>
    <definedName name="S25P20" localSheetId="0">#REF!</definedName>
    <definedName name="S25P20">#REF!</definedName>
    <definedName name="S25P21" localSheetId="0">#REF!</definedName>
    <definedName name="S25P21">#REF!</definedName>
    <definedName name="S25P22" localSheetId="0">#REF!</definedName>
    <definedName name="S25P22">#REF!</definedName>
    <definedName name="S25P23" localSheetId="0">#REF!</definedName>
    <definedName name="S25P23">#REF!</definedName>
    <definedName name="S25P24" localSheetId="0">#REF!</definedName>
    <definedName name="S25P24">#REF!</definedName>
    <definedName name="S25P3" localSheetId="0">#REF!</definedName>
    <definedName name="S25P3">#REF!</definedName>
    <definedName name="S25P4" localSheetId="0">#REF!</definedName>
    <definedName name="S25P4">#REF!</definedName>
    <definedName name="S25P5" localSheetId="0">#REF!</definedName>
    <definedName name="S25P5">#REF!</definedName>
    <definedName name="S25P6" localSheetId="0">#REF!</definedName>
    <definedName name="S25P6">#REF!</definedName>
    <definedName name="S25P7" localSheetId="0">#REF!</definedName>
    <definedName name="S25P7">#REF!</definedName>
    <definedName name="S25P8" localSheetId="0">#REF!</definedName>
    <definedName name="S25P8">#REF!</definedName>
    <definedName name="S25P9" localSheetId="0">#REF!</definedName>
    <definedName name="S25P9">#REF!</definedName>
    <definedName name="S25R1" localSheetId="0">#REF!</definedName>
    <definedName name="S25R1">#REF!</definedName>
    <definedName name="S25R10" localSheetId="0">#REF!</definedName>
    <definedName name="S25R10">#REF!</definedName>
    <definedName name="S25R11" localSheetId="0">#REF!</definedName>
    <definedName name="S25R11">#REF!</definedName>
    <definedName name="S25R12" localSheetId="0">#REF!</definedName>
    <definedName name="S25R12">#REF!</definedName>
    <definedName name="S25R13" localSheetId="0">#REF!</definedName>
    <definedName name="S25R13">#REF!</definedName>
    <definedName name="S25R14" localSheetId="0">#REF!</definedName>
    <definedName name="S25R14">#REF!</definedName>
    <definedName name="S25R15" localSheetId="0">#REF!</definedName>
    <definedName name="S25R15">#REF!</definedName>
    <definedName name="S25R16" localSheetId="0">#REF!</definedName>
    <definedName name="S25R16">#REF!</definedName>
    <definedName name="S25R17" localSheetId="0">#REF!</definedName>
    <definedName name="S25R17">#REF!</definedName>
    <definedName name="S25R18" localSheetId="0">#REF!</definedName>
    <definedName name="S25R18">#REF!</definedName>
    <definedName name="S25R19" localSheetId="0">#REF!</definedName>
    <definedName name="S25R19">#REF!</definedName>
    <definedName name="S25R2" localSheetId="0">#REF!</definedName>
    <definedName name="S25R2">#REF!</definedName>
    <definedName name="S25R20" localSheetId="0">#REF!</definedName>
    <definedName name="S25R20">#REF!</definedName>
    <definedName name="S25R21" localSheetId="0">#REF!</definedName>
    <definedName name="S25R21">#REF!</definedName>
    <definedName name="S25R22" localSheetId="0">#REF!</definedName>
    <definedName name="S25R22">#REF!</definedName>
    <definedName name="S25R23" localSheetId="0">#REF!</definedName>
    <definedName name="S25R23">#REF!</definedName>
    <definedName name="S25R24" localSheetId="0">#REF!</definedName>
    <definedName name="S25R24">#REF!</definedName>
    <definedName name="S25R3" localSheetId="0">#REF!</definedName>
    <definedName name="S25R3">#REF!</definedName>
    <definedName name="S25R4" localSheetId="0">#REF!</definedName>
    <definedName name="S25R4">#REF!</definedName>
    <definedName name="S25R5" localSheetId="0">#REF!</definedName>
    <definedName name="S25R5">#REF!</definedName>
    <definedName name="S25R6" localSheetId="0">#REF!</definedName>
    <definedName name="S25R6">#REF!</definedName>
    <definedName name="S25R7" localSheetId="0">#REF!</definedName>
    <definedName name="S25R7">#REF!</definedName>
    <definedName name="S25R8" localSheetId="0">#REF!</definedName>
    <definedName name="S25R8">#REF!</definedName>
    <definedName name="S25R9" localSheetId="0">#REF!</definedName>
    <definedName name="S25R9">#REF!</definedName>
    <definedName name="S26P1" localSheetId="0">#REF!</definedName>
    <definedName name="S26P1">#REF!</definedName>
    <definedName name="S26P10" localSheetId="0">#REF!</definedName>
    <definedName name="S26P10">#REF!</definedName>
    <definedName name="S26P11" localSheetId="0">#REF!</definedName>
    <definedName name="S26P11">#REF!</definedName>
    <definedName name="S26P12" localSheetId="0">#REF!</definedName>
    <definedName name="S26P12">#REF!</definedName>
    <definedName name="S26P13" localSheetId="0">#REF!</definedName>
    <definedName name="S26P13">#REF!</definedName>
    <definedName name="S26P14" localSheetId="0">#REF!</definedName>
    <definedName name="S26P14">#REF!</definedName>
    <definedName name="S26P15" localSheetId="0">#REF!</definedName>
    <definedName name="S26P15">#REF!</definedName>
    <definedName name="S26P16" localSheetId="0">#REF!</definedName>
    <definedName name="S26P16">#REF!</definedName>
    <definedName name="S26P17" localSheetId="0">#REF!</definedName>
    <definedName name="S26P17">#REF!</definedName>
    <definedName name="S26P18" localSheetId="0">#REF!</definedName>
    <definedName name="S26P18">#REF!</definedName>
    <definedName name="S26P19" localSheetId="0">#REF!</definedName>
    <definedName name="S26P19">#REF!</definedName>
    <definedName name="S26P2" localSheetId="0">#REF!</definedName>
    <definedName name="S26P2">#REF!</definedName>
    <definedName name="S26P20" localSheetId="0">#REF!</definedName>
    <definedName name="S26P20">#REF!</definedName>
    <definedName name="S26P21" localSheetId="0">#REF!</definedName>
    <definedName name="S26P21">#REF!</definedName>
    <definedName name="S26P22" localSheetId="0">#REF!</definedName>
    <definedName name="S26P22">#REF!</definedName>
    <definedName name="S26P23" localSheetId="0">#REF!</definedName>
    <definedName name="S26P23">#REF!</definedName>
    <definedName name="S26P24" localSheetId="0">#REF!</definedName>
    <definedName name="S26P24">#REF!</definedName>
    <definedName name="S26P3" localSheetId="0">#REF!</definedName>
    <definedName name="S26P3">#REF!</definedName>
    <definedName name="S26P4" localSheetId="0">#REF!</definedName>
    <definedName name="S26P4">#REF!</definedName>
    <definedName name="S26P5" localSheetId="0">#REF!</definedName>
    <definedName name="S26P5">#REF!</definedName>
    <definedName name="S26P6" localSheetId="0">#REF!</definedName>
    <definedName name="S26P6">#REF!</definedName>
    <definedName name="S26P7" localSheetId="0">#REF!</definedName>
    <definedName name="S26P7">#REF!</definedName>
    <definedName name="S26P8" localSheetId="0">#REF!</definedName>
    <definedName name="S26P8">#REF!</definedName>
    <definedName name="S26P9" localSheetId="0">#REF!</definedName>
    <definedName name="S26P9">#REF!</definedName>
    <definedName name="S26R1" localSheetId="0">#REF!</definedName>
    <definedName name="S26R1">#REF!</definedName>
    <definedName name="S26R10" localSheetId="0">#REF!</definedName>
    <definedName name="S26R10">#REF!</definedName>
    <definedName name="S26R11" localSheetId="0">#REF!</definedName>
    <definedName name="S26R11">#REF!</definedName>
    <definedName name="S26R12" localSheetId="0">#REF!</definedName>
    <definedName name="S26R12">#REF!</definedName>
    <definedName name="S26R13" localSheetId="0">#REF!</definedName>
    <definedName name="S26R13">#REF!</definedName>
    <definedName name="S26R14" localSheetId="0">#REF!</definedName>
    <definedName name="S26R14">#REF!</definedName>
    <definedName name="S26R15" localSheetId="0">#REF!</definedName>
    <definedName name="S26R15">#REF!</definedName>
    <definedName name="S26R16" localSheetId="0">#REF!</definedName>
    <definedName name="S26R16">#REF!</definedName>
    <definedName name="S26R17" localSheetId="0">#REF!</definedName>
    <definedName name="S26R17">#REF!</definedName>
    <definedName name="S26R18" localSheetId="0">#REF!</definedName>
    <definedName name="S26R18">#REF!</definedName>
    <definedName name="S26R19" localSheetId="0">#REF!</definedName>
    <definedName name="S26R19">#REF!</definedName>
    <definedName name="S26R2" localSheetId="0">#REF!</definedName>
    <definedName name="S26R2">#REF!</definedName>
    <definedName name="S26R20" localSheetId="0">#REF!</definedName>
    <definedName name="S26R20">#REF!</definedName>
    <definedName name="S26R21" localSheetId="0">#REF!</definedName>
    <definedName name="S26R21">#REF!</definedName>
    <definedName name="S26R22" localSheetId="0">#REF!</definedName>
    <definedName name="S26R22">#REF!</definedName>
    <definedName name="S26R23" localSheetId="0">#REF!</definedName>
    <definedName name="S26R23">#REF!</definedName>
    <definedName name="S26R24" localSheetId="0">#REF!</definedName>
    <definedName name="S26R24">#REF!</definedName>
    <definedName name="S26R3" localSheetId="0">#REF!</definedName>
    <definedName name="S26R3">#REF!</definedName>
    <definedName name="S26R4" localSheetId="0">#REF!</definedName>
    <definedName name="S26R4">#REF!</definedName>
    <definedName name="S26R5" localSheetId="0">#REF!</definedName>
    <definedName name="S26R5">#REF!</definedName>
    <definedName name="S26R6" localSheetId="0">#REF!</definedName>
    <definedName name="S26R6">#REF!</definedName>
    <definedName name="S26R7" localSheetId="0">#REF!</definedName>
    <definedName name="S26R7">#REF!</definedName>
    <definedName name="S26R8" localSheetId="0">#REF!</definedName>
    <definedName name="S26R8">#REF!</definedName>
    <definedName name="S26R9" localSheetId="0">#REF!</definedName>
    <definedName name="S26R9">#REF!</definedName>
    <definedName name="S27P1" localSheetId="0">#REF!</definedName>
    <definedName name="S27P1">#REF!</definedName>
    <definedName name="S27P10" localSheetId="0">#REF!</definedName>
    <definedName name="S27P10">#REF!</definedName>
    <definedName name="S27P11" localSheetId="0">#REF!</definedName>
    <definedName name="S27P11">#REF!</definedName>
    <definedName name="S27P12" localSheetId="0">#REF!</definedName>
    <definedName name="S27P12">#REF!</definedName>
    <definedName name="S27P13" localSheetId="0">#REF!</definedName>
    <definedName name="S27P13">#REF!</definedName>
    <definedName name="S27P14" localSheetId="0">#REF!</definedName>
    <definedName name="S27P14">#REF!</definedName>
    <definedName name="S27P15" localSheetId="0">#REF!</definedName>
    <definedName name="S27P15">#REF!</definedName>
    <definedName name="S27P16" localSheetId="0">#REF!</definedName>
    <definedName name="S27P16">#REF!</definedName>
    <definedName name="S27P17" localSheetId="0">#REF!</definedName>
    <definedName name="S27P17">#REF!</definedName>
    <definedName name="S27P18" localSheetId="0">#REF!</definedName>
    <definedName name="S27P18">#REF!</definedName>
    <definedName name="S27P19" localSheetId="0">#REF!</definedName>
    <definedName name="S27P19">#REF!</definedName>
    <definedName name="S27P2" localSheetId="0">#REF!</definedName>
    <definedName name="S27P2">#REF!</definedName>
    <definedName name="S27P20" localSheetId="0">#REF!</definedName>
    <definedName name="S27P20">#REF!</definedName>
    <definedName name="S27P21" localSheetId="0">#REF!</definedName>
    <definedName name="S27P21">#REF!</definedName>
    <definedName name="S27P22" localSheetId="0">#REF!</definedName>
    <definedName name="S27P22">#REF!</definedName>
    <definedName name="S27P23" localSheetId="0">#REF!</definedName>
    <definedName name="S27P23">#REF!</definedName>
    <definedName name="S27P24" localSheetId="0">#REF!</definedName>
    <definedName name="S27P24">#REF!</definedName>
    <definedName name="S27P3" localSheetId="0">#REF!</definedName>
    <definedName name="S27P3">#REF!</definedName>
    <definedName name="S27P4" localSheetId="0">#REF!</definedName>
    <definedName name="S27P4">#REF!</definedName>
    <definedName name="S27P5" localSheetId="0">#REF!</definedName>
    <definedName name="S27P5">#REF!</definedName>
    <definedName name="S27P6" localSheetId="0">#REF!</definedName>
    <definedName name="S27P6">#REF!</definedName>
    <definedName name="S27P7" localSheetId="0">#REF!</definedName>
    <definedName name="S27P7">#REF!</definedName>
    <definedName name="S27P8" localSheetId="0">#REF!</definedName>
    <definedName name="S27P8">#REF!</definedName>
    <definedName name="S27P9" localSheetId="0">#REF!</definedName>
    <definedName name="S27P9">#REF!</definedName>
    <definedName name="S27R1" localSheetId="0">#REF!</definedName>
    <definedName name="S27R1">#REF!</definedName>
    <definedName name="S27R10" localSheetId="0">#REF!</definedName>
    <definedName name="S27R10">#REF!</definedName>
    <definedName name="S27R11" localSheetId="0">#REF!</definedName>
    <definedName name="S27R11">#REF!</definedName>
    <definedName name="S27R12" localSheetId="0">#REF!</definedName>
    <definedName name="S27R12">#REF!</definedName>
    <definedName name="S27R13" localSheetId="0">#REF!</definedName>
    <definedName name="S27R13">#REF!</definedName>
    <definedName name="S27R14" localSheetId="0">#REF!</definedName>
    <definedName name="S27R14">#REF!</definedName>
    <definedName name="S27R15" localSheetId="0">#REF!</definedName>
    <definedName name="S27R15">#REF!</definedName>
    <definedName name="S27R16" localSheetId="0">#REF!</definedName>
    <definedName name="S27R16">#REF!</definedName>
    <definedName name="S27R17" localSheetId="0">#REF!</definedName>
    <definedName name="S27R17">#REF!</definedName>
    <definedName name="S27R18" localSheetId="0">#REF!</definedName>
    <definedName name="S27R18">#REF!</definedName>
    <definedName name="S27R19" localSheetId="0">#REF!</definedName>
    <definedName name="S27R19">#REF!</definedName>
    <definedName name="S27R2" localSheetId="0">#REF!</definedName>
    <definedName name="S27R2">#REF!</definedName>
    <definedName name="S27R20" localSheetId="0">#REF!</definedName>
    <definedName name="S27R20">#REF!</definedName>
    <definedName name="S27R21" localSheetId="0">#REF!</definedName>
    <definedName name="S27R21">#REF!</definedName>
    <definedName name="S27R22" localSheetId="0">#REF!</definedName>
    <definedName name="S27R22">#REF!</definedName>
    <definedName name="S27R23" localSheetId="0">#REF!</definedName>
    <definedName name="S27R23">#REF!</definedName>
    <definedName name="S27R24" localSheetId="0">#REF!</definedName>
    <definedName name="S27R24">#REF!</definedName>
    <definedName name="S27R3" localSheetId="0">#REF!</definedName>
    <definedName name="S27R3">#REF!</definedName>
    <definedName name="S27R4" localSheetId="0">#REF!</definedName>
    <definedName name="S27R4">#REF!</definedName>
    <definedName name="S27R5" localSheetId="0">#REF!</definedName>
    <definedName name="S27R5">#REF!</definedName>
    <definedName name="S27R6" localSheetId="0">#REF!</definedName>
    <definedName name="S27R6">#REF!</definedName>
    <definedName name="S27R7" localSheetId="0">#REF!</definedName>
    <definedName name="S27R7">#REF!</definedName>
    <definedName name="S27R8" localSheetId="0">#REF!</definedName>
    <definedName name="S27R8">#REF!</definedName>
    <definedName name="S27R9" localSheetId="0">#REF!</definedName>
    <definedName name="S27R9">#REF!</definedName>
    <definedName name="S28P1" localSheetId="0">#REF!</definedName>
    <definedName name="S28P1">#REF!</definedName>
    <definedName name="S28P10" localSheetId="0">#REF!</definedName>
    <definedName name="S28P10">#REF!</definedName>
    <definedName name="S28P11" localSheetId="0">#REF!</definedName>
    <definedName name="S28P11">#REF!</definedName>
    <definedName name="S28P12" localSheetId="0">#REF!</definedName>
    <definedName name="S28P12">#REF!</definedName>
    <definedName name="S28P13" localSheetId="0">#REF!</definedName>
    <definedName name="S28P13">#REF!</definedName>
    <definedName name="S28P14" localSheetId="0">#REF!</definedName>
    <definedName name="S28P14">#REF!</definedName>
    <definedName name="S28P15" localSheetId="0">#REF!</definedName>
    <definedName name="S28P15">#REF!</definedName>
    <definedName name="S28P16" localSheetId="0">#REF!</definedName>
    <definedName name="S28P16">#REF!</definedName>
    <definedName name="S28P17" localSheetId="0">#REF!</definedName>
    <definedName name="S28P17">#REF!</definedName>
    <definedName name="S28P18" localSheetId="0">#REF!</definedName>
    <definedName name="S28P18">#REF!</definedName>
    <definedName name="S28P19" localSheetId="0">#REF!</definedName>
    <definedName name="S28P19">#REF!</definedName>
    <definedName name="S28P2" localSheetId="0">#REF!</definedName>
    <definedName name="S28P2">#REF!</definedName>
    <definedName name="S28P20" localSheetId="0">#REF!</definedName>
    <definedName name="S28P20">#REF!</definedName>
    <definedName name="S28P21" localSheetId="0">#REF!</definedName>
    <definedName name="S28P21">#REF!</definedName>
    <definedName name="S28P22" localSheetId="0">#REF!</definedName>
    <definedName name="S28P22">#REF!</definedName>
    <definedName name="S28P23" localSheetId="0">#REF!</definedName>
    <definedName name="S28P23">#REF!</definedName>
    <definedName name="S28P24" localSheetId="0">#REF!</definedName>
    <definedName name="S28P24">#REF!</definedName>
    <definedName name="S28P3" localSheetId="0">#REF!</definedName>
    <definedName name="S28P3">#REF!</definedName>
    <definedName name="S28P4" localSheetId="0">#REF!</definedName>
    <definedName name="S28P4">#REF!</definedName>
    <definedName name="S28P5" localSheetId="0">#REF!</definedName>
    <definedName name="S28P5">#REF!</definedName>
    <definedName name="S28P6" localSheetId="0">#REF!</definedName>
    <definedName name="S28P6">#REF!</definedName>
    <definedName name="S28P7" localSheetId="0">#REF!</definedName>
    <definedName name="S28P7">#REF!</definedName>
    <definedName name="S28P8" localSheetId="0">#REF!</definedName>
    <definedName name="S28P8">#REF!</definedName>
    <definedName name="S28P9" localSheetId="0">#REF!</definedName>
    <definedName name="S28P9">#REF!</definedName>
    <definedName name="S28R1" localSheetId="0">#REF!</definedName>
    <definedName name="S28R1">#REF!</definedName>
    <definedName name="S28R10" localSheetId="0">#REF!</definedName>
    <definedName name="S28R10">#REF!</definedName>
    <definedName name="S28R11" localSheetId="0">#REF!</definedName>
    <definedName name="S28R11">#REF!</definedName>
    <definedName name="S28R12" localSheetId="0">#REF!</definedName>
    <definedName name="S28R12">#REF!</definedName>
    <definedName name="S28R13" localSheetId="0">#REF!</definedName>
    <definedName name="S28R13">#REF!</definedName>
    <definedName name="S28R14" localSheetId="0">#REF!</definedName>
    <definedName name="S28R14">#REF!</definedName>
    <definedName name="S28R15" localSheetId="0">#REF!</definedName>
    <definedName name="S28R15">#REF!</definedName>
    <definedName name="S28R16" localSheetId="0">#REF!</definedName>
    <definedName name="S28R16">#REF!</definedName>
    <definedName name="S28R17" localSheetId="0">#REF!</definedName>
    <definedName name="S28R17">#REF!</definedName>
    <definedName name="S28R18" localSheetId="0">#REF!</definedName>
    <definedName name="S28R18">#REF!</definedName>
    <definedName name="S28R19" localSheetId="0">#REF!</definedName>
    <definedName name="S28R19">#REF!</definedName>
    <definedName name="S28R2" localSheetId="0">#REF!</definedName>
    <definedName name="S28R2">#REF!</definedName>
    <definedName name="S28R20" localSheetId="0">#REF!</definedName>
    <definedName name="S28R20">#REF!</definedName>
    <definedName name="S28R21" localSheetId="0">#REF!</definedName>
    <definedName name="S28R21">#REF!</definedName>
    <definedName name="S28R22" localSheetId="0">#REF!</definedName>
    <definedName name="S28R22">#REF!</definedName>
    <definedName name="S28R23" localSheetId="0">#REF!</definedName>
    <definedName name="S28R23">#REF!</definedName>
    <definedName name="S28R24" localSheetId="0">#REF!</definedName>
    <definedName name="S28R24">#REF!</definedName>
    <definedName name="S28R3" localSheetId="0">#REF!</definedName>
    <definedName name="S28R3">#REF!</definedName>
    <definedName name="S28R4" localSheetId="0">#REF!</definedName>
    <definedName name="S28R4">#REF!</definedName>
    <definedName name="S28R5" localSheetId="0">#REF!</definedName>
    <definedName name="S28R5">#REF!</definedName>
    <definedName name="S28R6" localSheetId="0">#REF!</definedName>
    <definedName name="S28R6">#REF!</definedName>
    <definedName name="S28R7" localSheetId="0">#REF!</definedName>
    <definedName name="S28R7">#REF!</definedName>
    <definedName name="S28R8" localSheetId="0">#REF!</definedName>
    <definedName name="S28R8">#REF!</definedName>
    <definedName name="S28R9" localSheetId="0">#REF!</definedName>
    <definedName name="S28R9">#REF!</definedName>
    <definedName name="S29P1" localSheetId="0">#REF!</definedName>
    <definedName name="S29P1">#REF!</definedName>
    <definedName name="S29P10" localSheetId="0">#REF!</definedName>
    <definedName name="S29P10">#REF!</definedName>
    <definedName name="S29P11" localSheetId="0">#REF!</definedName>
    <definedName name="S29P11">#REF!</definedName>
    <definedName name="S29P12" localSheetId="0">#REF!</definedName>
    <definedName name="S29P12">#REF!</definedName>
    <definedName name="S29P13" localSheetId="0">#REF!</definedName>
    <definedName name="S29P13">#REF!</definedName>
    <definedName name="S29P14" localSheetId="0">#REF!</definedName>
    <definedName name="S29P14">#REF!</definedName>
    <definedName name="S29P15" localSheetId="0">#REF!</definedName>
    <definedName name="S29P15">#REF!</definedName>
    <definedName name="S29P16" localSheetId="0">#REF!</definedName>
    <definedName name="S29P16">#REF!</definedName>
    <definedName name="S29P17" localSheetId="0">#REF!</definedName>
    <definedName name="S29P17">#REF!</definedName>
    <definedName name="S29P18" localSheetId="0">#REF!</definedName>
    <definedName name="S29P18">#REF!</definedName>
    <definedName name="S29P19" localSheetId="0">#REF!</definedName>
    <definedName name="S29P19">#REF!</definedName>
    <definedName name="S29P2" localSheetId="0">#REF!</definedName>
    <definedName name="S29P2">#REF!</definedName>
    <definedName name="S29P20" localSheetId="0">#REF!</definedName>
    <definedName name="S29P20">#REF!</definedName>
    <definedName name="S29P21" localSheetId="0">#REF!</definedName>
    <definedName name="S29P21">#REF!</definedName>
    <definedName name="S29P22" localSheetId="0">#REF!</definedName>
    <definedName name="S29P22">#REF!</definedName>
    <definedName name="S29P23" localSheetId="0">#REF!</definedName>
    <definedName name="S29P23">#REF!</definedName>
    <definedName name="S29P24" localSheetId="0">#REF!</definedName>
    <definedName name="S29P24">#REF!</definedName>
    <definedName name="S29P3" localSheetId="0">#REF!</definedName>
    <definedName name="S29P3">#REF!</definedName>
    <definedName name="S29P4" localSheetId="0">#REF!</definedName>
    <definedName name="S29P4">#REF!</definedName>
    <definedName name="S29P5" localSheetId="0">#REF!</definedName>
    <definedName name="S29P5">#REF!</definedName>
    <definedName name="S29P6" localSheetId="0">#REF!</definedName>
    <definedName name="S29P6">#REF!</definedName>
    <definedName name="S29P7" localSheetId="0">#REF!</definedName>
    <definedName name="S29P7">#REF!</definedName>
    <definedName name="S29P8" localSheetId="0">#REF!</definedName>
    <definedName name="S29P8">#REF!</definedName>
    <definedName name="S29P9" localSheetId="0">#REF!</definedName>
    <definedName name="S29P9">#REF!</definedName>
    <definedName name="S29R1" localSheetId="0">#REF!</definedName>
    <definedName name="S29R1">#REF!</definedName>
    <definedName name="S29R10" localSheetId="0">#REF!</definedName>
    <definedName name="S29R10">#REF!</definedName>
    <definedName name="S29R11" localSheetId="0">#REF!</definedName>
    <definedName name="S29R11">#REF!</definedName>
    <definedName name="S29R12" localSheetId="0">#REF!</definedName>
    <definedName name="S29R12">#REF!</definedName>
    <definedName name="S29R13" localSheetId="0">#REF!</definedName>
    <definedName name="S29R13">#REF!</definedName>
    <definedName name="S29R14" localSheetId="0">#REF!</definedName>
    <definedName name="S29R14">#REF!</definedName>
    <definedName name="S29R15" localSheetId="0">#REF!</definedName>
    <definedName name="S29R15">#REF!</definedName>
    <definedName name="S29R16" localSheetId="0">#REF!</definedName>
    <definedName name="S29R16">#REF!</definedName>
    <definedName name="S29R17" localSheetId="0">#REF!</definedName>
    <definedName name="S29R17">#REF!</definedName>
    <definedName name="S29R18" localSheetId="0">#REF!</definedName>
    <definedName name="S29R18">#REF!</definedName>
    <definedName name="S29R19" localSheetId="0">#REF!</definedName>
    <definedName name="S29R19">#REF!</definedName>
    <definedName name="S29R2" localSheetId="0">#REF!</definedName>
    <definedName name="S29R2">#REF!</definedName>
    <definedName name="S29R20" localSheetId="0">#REF!</definedName>
    <definedName name="S29R20">#REF!</definedName>
    <definedName name="S29R21" localSheetId="0">#REF!</definedName>
    <definedName name="S29R21">#REF!</definedName>
    <definedName name="S29R22" localSheetId="0">#REF!</definedName>
    <definedName name="S29R22">#REF!</definedName>
    <definedName name="S29R23" localSheetId="0">#REF!</definedName>
    <definedName name="S29R23">#REF!</definedName>
    <definedName name="S29R24" localSheetId="0">#REF!</definedName>
    <definedName name="S29R24">#REF!</definedName>
    <definedName name="S29R3" localSheetId="0">#REF!</definedName>
    <definedName name="S29R3">#REF!</definedName>
    <definedName name="S29R4" localSheetId="0">#REF!</definedName>
    <definedName name="S29R4">#REF!</definedName>
    <definedName name="S29R5" localSheetId="0">#REF!</definedName>
    <definedName name="S29R5">#REF!</definedName>
    <definedName name="S29R6" localSheetId="0">#REF!</definedName>
    <definedName name="S29R6">#REF!</definedName>
    <definedName name="S29R7" localSheetId="0">#REF!</definedName>
    <definedName name="S29R7">#REF!</definedName>
    <definedName name="S29R8" localSheetId="0">#REF!</definedName>
    <definedName name="S29R8">#REF!</definedName>
    <definedName name="S29R9" localSheetId="0">#REF!</definedName>
    <definedName name="S29R9">#REF!</definedName>
    <definedName name="S2P1" localSheetId="0">#REF!</definedName>
    <definedName name="S2P1">#REF!</definedName>
    <definedName name="S2P10" localSheetId="0">#REF!</definedName>
    <definedName name="S2P10">#REF!</definedName>
    <definedName name="S2P11" localSheetId="0">#REF!</definedName>
    <definedName name="S2P11">#REF!</definedName>
    <definedName name="S2P12" localSheetId="0">#REF!</definedName>
    <definedName name="S2P12">#REF!</definedName>
    <definedName name="S2P13" localSheetId="0">#REF!</definedName>
    <definedName name="S2P13">#REF!</definedName>
    <definedName name="S2P14" localSheetId="0">#REF!</definedName>
    <definedName name="S2P14">#REF!</definedName>
    <definedName name="S2P15" localSheetId="0">#REF!</definedName>
    <definedName name="S2P15">#REF!</definedName>
    <definedName name="S2P16" localSheetId="0">#REF!</definedName>
    <definedName name="S2P16">#REF!</definedName>
    <definedName name="S2P17" localSheetId="0">#REF!</definedName>
    <definedName name="S2P17">#REF!</definedName>
    <definedName name="S2P18" localSheetId="0">#REF!</definedName>
    <definedName name="S2P18">#REF!</definedName>
    <definedName name="S2P19" localSheetId="0">#REF!</definedName>
    <definedName name="S2P19">#REF!</definedName>
    <definedName name="S2P2" localSheetId="0">#REF!</definedName>
    <definedName name="S2P2">#REF!</definedName>
    <definedName name="S2P20" localSheetId="0">#REF!</definedName>
    <definedName name="S2P20">#REF!</definedName>
    <definedName name="S2P21" localSheetId="0">#REF!</definedName>
    <definedName name="S2P21">#REF!</definedName>
    <definedName name="S2P22" localSheetId="0">#REF!</definedName>
    <definedName name="S2P22">#REF!</definedName>
    <definedName name="S2P23" localSheetId="0">#REF!</definedName>
    <definedName name="S2P23">#REF!</definedName>
    <definedName name="S2P24" localSheetId="0">#REF!</definedName>
    <definedName name="S2P24">#REF!</definedName>
    <definedName name="S2P3" localSheetId="0">#REF!</definedName>
    <definedName name="S2P3">#REF!</definedName>
    <definedName name="S2P4" localSheetId="0">#REF!</definedName>
    <definedName name="S2P4">#REF!</definedName>
    <definedName name="S2P5" localSheetId="0">#REF!</definedName>
    <definedName name="S2P5">#REF!</definedName>
    <definedName name="S2P6" localSheetId="0">#REF!</definedName>
    <definedName name="S2P6">#REF!</definedName>
    <definedName name="S2P7" localSheetId="0">#REF!</definedName>
    <definedName name="S2P7">#REF!</definedName>
    <definedName name="S2P8" localSheetId="0">#REF!</definedName>
    <definedName name="S2P8">#REF!</definedName>
    <definedName name="S2P9" localSheetId="0">#REF!</definedName>
    <definedName name="S2P9">#REF!</definedName>
    <definedName name="S2PP4" localSheetId="0">#REF!</definedName>
    <definedName name="S2PP4">#REF!</definedName>
    <definedName name="S2R1" localSheetId="0">#REF!</definedName>
    <definedName name="S2R1">#REF!</definedName>
    <definedName name="S2R10" localSheetId="0">#REF!</definedName>
    <definedName name="S2R10">#REF!</definedName>
    <definedName name="S2R11" localSheetId="0">#REF!</definedName>
    <definedName name="S2R11">#REF!</definedName>
    <definedName name="S2R12" localSheetId="0">#REF!</definedName>
    <definedName name="S2R12">#REF!</definedName>
    <definedName name="S2R13" localSheetId="0">#REF!</definedName>
    <definedName name="S2R13">#REF!</definedName>
    <definedName name="S2R14" localSheetId="0">#REF!</definedName>
    <definedName name="S2R14">#REF!</definedName>
    <definedName name="S2R15" localSheetId="0">#REF!</definedName>
    <definedName name="S2R15">#REF!</definedName>
    <definedName name="S2R16" localSheetId="0">#REF!</definedName>
    <definedName name="S2R16">#REF!</definedName>
    <definedName name="S2R17" localSheetId="0">#REF!</definedName>
    <definedName name="S2R17">#REF!</definedName>
    <definedName name="S2R18" localSheetId="0">#REF!</definedName>
    <definedName name="S2R18">#REF!</definedName>
    <definedName name="S2R19" localSheetId="0">#REF!</definedName>
    <definedName name="S2R19">#REF!</definedName>
    <definedName name="S2R2" localSheetId="0">#REF!</definedName>
    <definedName name="S2R2">#REF!</definedName>
    <definedName name="S2R20" localSheetId="0">#REF!</definedName>
    <definedName name="S2R20">#REF!</definedName>
    <definedName name="S2R21" localSheetId="0">#REF!</definedName>
    <definedName name="S2R21">#REF!</definedName>
    <definedName name="S2R22" localSheetId="0">#REF!</definedName>
    <definedName name="S2R22">#REF!</definedName>
    <definedName name="S2R23" localSheetId="0">#REF!</definedName>
    <definedName name="S2R23">#REF!</definedName>
    <definedName name="S2R24" localSheetId="0">#REF!</definedName>
    <definedName name="S2R24">#REF!</definedName>
    <definedName name="S2R3" localSheetId="0">#REF!</definedName>
    <definedName name="S2R3">#REF!</definedName>
    <definedName name="S2R4" localSheetId="0">#REF!</definedName>
    <definedName name="S2R4">#REF!</definedName>
    <definedName name="S2R5" localSheetId="0">#REF!</definedName>
    <definedName name="S2R5">#REF!</definedName>
    <definedName name="S2R6" localSheetId="0">#REF!</definedName>
    <definedName name="S2R6">#REF!</definedName>
    <definedName name="S2R7" localSheetId="0">#REF!</definedName>
    <definedName name="S2R7">#REF!</definedName>
    <definedName name="S2R8" localSheetId="0">#REF!</definedName>
    <definedName name="S2R8">#REF!</definedName>
    <definedName name="S2R9" localSheetId="0">#REF!</definedName>
    <definedName name="S2R9">#REF!</definedName>
    <definedName name="S30P1" localSheetId="0">#REF!</definedName>
    <definedName name="S30P1">#REF!</definedName>
    <definedName name="S30P10" localSheetId="0">#REF!</definedName>
    <definedName name="S30P10">#REF!</definedName>
    <definedName name="S30P11" localSheetId="0">#REF!</definedName>
    <definedName name="S30P11">#REF!</definedName>
    <definedName name="S30P12" localSheetId="0">#REF!</definedName>
    <definedName name="S30P12">#REF!</definedName>
    <definedName name="S30P13" localSheetId="0">#REF!</definedName>
    <definedName name="S30P13">#REF!</definedName>
    <definedName name="S30P14" localSheetId="0">#REF!</definedName>
    <definedName name="S30P14">#REF!</definedName>
    <definedName name="S30P15" localSheetId="0">#REF!</definedName>
    <definedName name="S30P15">#REF!</definedName>
    <definedName name="S30P16" localSheetId="0">#REF!</definedName>
    <definedName name="S30P16">#REF!</definedName>
    <definedName name="S30P17" localSheetId="0">#REF!</definedName>
    <definedName name="S30P17">#REF!</definedName>
    <definedName name="S30P18" localSheetId="0">#REF!</definedName>
    <definedName name="S30P18">#REF!</definedName>
    <definedName name="S30P19" localSheetId="0">#REF!</definedName>
    <definedName name="S30P19">#REF!</definedName>
    <definedName name="S30P2" localSheetId="0">#REF!</definedName>
    <definedName name="S30P2">#REF!</definedName>
    <definedName name="S30P20" localSheetId="0">#REF!</definedName>
    <definedName name="S30P20">#REF!</definedName>
    <definedName name="S30P21" localSheetId="0">#REF!</definedName>
    <definedName name="S30P21">#REF!</definedName>
    <definedName name="S30P22" localSheetId="0">#REF!</definedName>
    <definedName name="S30P22">#REF!</definedName>
    <definedName name="S30P23" localSheetId="0">#REF!</definedName>
    <definedName name="S30P23">#REF!</definedName>
    <definedName name="S30P24" localSheetId="0">#REF!</definedName>
    <definedName name="S30P24">#REF!</definedName>
    <definedName name="S30P3" localSheetId="0">#REF!</definedName>
    <definedName name="S30P3">#REF!</definedName>
    <definedName name="S30P4" localSheetId="0">#REF!</definedName>
    <definedName name="S30P4">#REF!</definedName>
    <definedName name="S30P5" localSheetId="0">#REF!</definedName>
    <definedName name="S30P5">#REF!</definedName>
    <definedName name="S30P6" localSheetId="0">#REF!</definedName>
    <definedName name="S30P6">#REF!</definedName>
    <definedName name="S30P7" localSheetId="0">#REF!</definedName>
    <definedName name="S30P7">#REF!</definedName>
    <definedName name="S30P8" localSheetId="0">#REF!</definedName>
    <definedName name="S30P8">#REF!</definedName>
    <definedName name="S30P9" localSheetId="0">#REF!</definedName>
    <definedName name="S30P9">#REF!</definedName>
    <definedName name="S30R1" localSheetId="0">#REF!</definedName>
    <definedName name="S30R1">#REF!</definedName>
    <definedName name="S30R10" localSheetId="0">#REF!</definedName>
    <definedName name="S30R10">#REF!</definedName>
    <definedName name="S30R11" localSheetId="0">#REF!</definedName>
    <definedName name="S30R11">#REF!</definedName>
    <definedName name="S30R12" localSheetId="0">#REF!</definedName>
    <definedName name="S30R12">#REF!</definedName>
    <definedName name="S30R13" localSheetId="0">#REF!</definedName>
    <definedName name="S30R13">#REF!</definedName>
    <definedName name="S30R14" localSheetId="0">#REF!</definedName>
    <definedName name="S30R14">#REF!</definedName>
    <definedName name="S30R15" localSheetId="0">#REF!</definedName>
    <definedName name="S30R15">#REF!</definedName>
    <definedName name="S30R16" localSheetId="0">#REF!</definedName>
    <definedName name="S30R16">#REF!</definedName>
    <definedName name="S30R17" localSheetId="0">#REF!</definedName>
    <definedName name="S30R17">#REF!</definedName>
    <definedName name="S30R18" localSheetId="0">#REF!</definedName>
    <definedName name="S30R18">#REF!</definedName>
    <definedName name="S30R19" localSheetId="0">#REF!</definedName>
    <definedName name="S30R19">#REF!</definedName>
    <definedName name="S30R2" localSheetId="0">#REF!</definedName>
    <definedName name="S30R2">#REF!</definedName>
    <definedName name="S30R20" localSheetId="0">#REF!</definedName>
    <definedName name="S30R20">#REF!</definedName>
    <definedName name="S30R21" localSheetId="0">#REF!</definedName>
    <definedName name="S30R21">#REF!</definedName>
    <definedName name="S30R22" localSheetId="0">#REF!</definedName>
    <definedName name="S30R22">#REF!</definedName>
    <definedName name="S30R23" localSheetId="0">#REF!</definedName>
    <definedName name="S30R23">#REF!</definedName>
    <definedName name="S30R24" localSheetId="0">#REF!</definedName>
    <definedName name="S30R24">#REF!</definedName>
    <definedName name="S30R3" localSheetId="0">#REF!</definedName>
    <definedName name="S30R3">#REF!</definedName>
    <definedName name="S30R4" localSheetId="0">#REF!</definedName>
    <definedName name="S30R4">#REF!</definedName>
    <definedName name="S30R5" localSheetId="0">#REF!</definedName>
    <definedName name="S30R5">#REF!</definedName>
    <definedName name="S30R6" localSheetId="0">#REF!</definedName>
    <definedName name="S30R6">#REF!</definedName>
    <definedName name="S30R7" localSheetId="0">#REF!</definedName>
    <definedName name="S30R7">#REF!</definedName>
    <definedName name="S30R8" localSheetId="0">#REF!</definedName>
    <definedName name="S30R8">#REF!</definedName>
    <definedName name="S30R9" localSheetId="0">#REF!</definedName>
    <definedName name="S30R9">#REF!</definedName>
    <definedName name="S31P1" localSheetId="0">#REF!</definedName>
    <definedName name="S31P1">#REF!</definedName>
    <definedName name="S31P10" localSheetId="0">#REF!</definedName>
    <definedName name="S31P10">#REF!</definedName>
    <definedName name="S31P11" localSheetId="0">#REF!</definedName>
    <definedName name="S31P11">#REF!</definedName>
    <definedName name="S31P12" localSheetId="0">#REF!</definedName>
    <definedName name="S31P12">#REF!</definedName>
    <definedName name="S31P13" localSheetId="0">#REF!</definedName>
    <definedName name="S31P13">#REF!</definedName>
    <definedName name="S31P14" localSheetId="0">#REF!</definedName>
    <definedName name="S31P14">#REF!</definedName>
    <definedName name="S31P15" localSheetId="0">#REF!</definedName>
    <definedName name="S31P15">#REF!</definedName>
    <definedName name="S31P16" localSheetId="0">#REF!</definedName>
    <definedName name="S31P16">#REF!</definedName>
    <definedName name="S31P17" localSheetId="0">#REF!</definedName>
    <definedName name="S31P17">#REF!</definedName>
    <definedName name="S31P18" localSheetId="0">#REF!</definedName>
    <definedName name="S31P18">#REF!</definedName>
    <definedName name="S31P19" localSheetId="0">#REF!</definedName>
    <definedName name="S31P19">#REF!</definedName>
    <definedName name="S31P2" localSheetId="0">#REF!</definedName>
    <definedName name="S31P2">#REF!</definedName>
    <definedName name="S31P20" localSheetId="0">#REF!</definedName>
    <definedName name="S31P20">#REF!</definedName>
    <definedName name="S31P21" localSheetId="0">#REF!</definedName>
    <definedName name="S31P21">#REF!</definedName>
    <definedName name="S31P22" localSheetId="0">#REF!</definedName>
    <definedName name="S31P22">#REF!</definedName>
    <definedName name="S31P23" localSheetId="0">#REF!</definedName>
    <definedName name="S31P23">#REF!</definedName>
    <definedName name="S31P24" localSheetId="0">#REF!</definedName>
    <definedName name="S31P24">#REF!</definedName>
    <definedName name="S31P3" localSheetId="0">#REF!</definedName>
    <definedName name="S31P3">#REF!</definedName>
    <definedName name="S31P4" localSheetId="0">#REF!</definedName>
    <definedName name="S31P4">#REF!</definedName>
    <definedName name="S31P5" localSheetId="0">#REF!</definedName>
    <definedName name="S31P5">#REF!</definedName>
    <definedName name="S31P6" localSheetId="0">#REF!</definedName>
    <definedName name="S31P6">#REF!</definedName>
    <definedName name="S31P7" localSheetId="0">#REF!</definedName>
    <definedName name="S31P7">#REF!</definedName>
    <definedName name="S31P8" localSheetId="0">#REF!</definedName>
    <definedName name="S31P8">#REF!</definedName>
    <definedName name="S31P9" localSheetId="0">#REF!</definedName>
    <definedName name="S31P9">#REF!</definedName>
    <definedName name="S31R1" localSheetId="0">#REF!</definedName>
    <definedName name="S31R1">#REF!</definedName>
    <definedName name="S31R10" localSheetId="0">#REF!</definedName>
    <definedName name="S31R10">#REF!</definedName>
    <definedName name="S31R11" localSheetId="0">#REF!</definedName>
    <definedName name="S31R11">#REF!</definedName>
    <definedName name="S31R12" localSheetId="0">#REF!</definedName>
    <definedName name="S31R12">#REF!</definedName>
    <definedName name="S31R13" localSheetId="0">#REF!</definedName>
    <definedName name="S31R13">#REF!</definedName>
    <definedName name="S31R14" localSheetId="0">#REF!</definedName>
    <definedName name="S31R14">#REF!</definedName>
    <definedName name="S31R15" localSheetId="0">#REF!</definedName>
    <definedName name="S31R15">#REF!</definedName>
    <definedName name="S31R16" localSheetId="0">#REF!</definedName>
    <definedName name="S31R16">#REF!</definedName>
    <definedName name="S31R17" localSheetId="0">#REF!</definedName>
    <definedName name="S31R17">#REF!</definedName>
    <definedName name="S31R18" localSheetId="0">#REF!</definedName>
    <definedName name="S31R18">#REF!</definedName>
    <definedName name="S31R19" localSheetId="0">#REF!</definedName>
    <definedName name="S31R19">#REF!</definedName>
    <definedName name="S31R2" localSheetId="0">#REF!</definedName>
    <definedName name="S31R2">#REF!</definedName>
    <definedName name="S31R20" localSheetId="0">#REF!</definedName>
    <definedName name="S31R20">#REF!</definedName>
    <definedName name="S31R21" localSheetId="0">#REF!</definedName>
    <definedName name="S31R21">#REF!</definedName>
    <definedName name="S31R22" localSheetId="0">#REF!</definedName>
    <definedName name="S31R22">#REF!</definedName>
    <definedName name="S31R23" localSheetId="0">#REF!</definedName>
    <definedName name="S31R23">#REF!</definedName>
    <definedName name="S31R24" localSheetId="0">#REF!</definedName>
    <definedName name="S31R24">#REF!</definedName>
    <definedName name="S31R3" localSheetId="0">#REF!</definedName>
    <definedName name="S31R3">#REF!</definedName>
    <definedName name="S31R4" localSheetId="0">#REF!</definedName>
    <definedName name="S31R4">#REF!</definedName>
    <definedName name="S31R5" localSheetId="0">#REF!</definedName>
    <definedName name="S31R5">#REF!</definedName>
    <definedName name="S31R6" localSheetId="0">#REF!</definedName>
    <definedName name="S31R6">#REF!</definedName>
    <definedName name="S31R7" localSheetId="0">#REF!</definedName>
    <definedName name="S31R7">#REF!</definedName>
    <definedName name="S31R8" localSheetId="0">#REF!</definedName>
    <definedName name="S31R8">#REF!</definedName>
    <definedName name="S31R9" localSheetId="0">#REF!</definedName>
    <definedName name="S31R9">#REF!</definedName>
    <definedName name="S32P1" localSheetId="0">#REF!</definedName>
    <definedName name="S32P1">#REF!</definedName>
    <definedName name="S32P10" localSheetId="0">#REF!</definedName>
    <definedName name="S32P10">#REF!</definedName>
    <definedName name="S32P11" localSheetId="0">#REF!</definedName>
    <definedName name="S32P11">#REF!</definedName>
    <definedName name="S32P12" localSheetId="0">#REF!</definedName>
    <definedName name="S32P12">#REF!</definedName>
    <definedName name="S32P13" localSheetId="0">#REF!</definedName>
    <definedName name="S32P13">#REF!</definedName>
    <definedName name="S32P14" localSheetId="0">#REF!</definedName>
    <definedName name="S32P14">#REF!</definedName>
    <definedName name="S32P15" localSheetId="0">#REF!</definedName>
    <definedName name="S32P15">#REF!</definedName>
    <definedName name="S32P16" localSheetId="0">#REF!</definedName>
    <definedName name="S32P16">#REF!</definedName>
    <definedName name="S32P17" localSheetId="0">#REF!</definedName>
    <definedName name="S32P17">#REF!</definedName>
    <definedName name="S32P18" localSheetId="0">#REF!</definedName>
    <definedName name="S32P18">#REF!</definedName>
    <definedName name="S32P19" localSheetId="0">#REF!</definedName>
    <definedName name="S32P19">#REF!</definedName>
    <definedName name="S32P2" localSheetId="0">#REF!</definedName>
    <definedName name="S32P2">#REF!</definedName>
    <definedName name="S32P20" localSheetId="0">#REF!</definedName>
    <definedName name="S32P20">#REF!</definedName>
    <definedName name="S32P21" localSheetId="0">#REF!</definedName>
    <definedName name="S32P21">#REF!</definedName>
    <definedName name="S32P22" localSheetId="0">#REF!</definedName>
    <definedName name="S32P22">#REF!</definedName>
    <definedName name="S32P23" localSheetId="0">#REF!</definedName>
    <definedName name="S32P23">#REF!</definedName>
    <definedName name="S32P24" localSheetId="0">#REF!</definedName>
    <definedName name="S32P24">#REF!</definedName>
    <definedName name="S32P3" localSheetId="0">#REF!</definedName>
    <definedName name="S32P3">#REF!</definedName>
    <definedName name="S32P4" localSheetId="0">#REF!</definedName>
    <definedName name="S32P4">#REF!</definedName>
    <definedName name="S32P5" localSheetId="0">#REF!</definedName>
    <definedName name="S32P5">#REF!</definedName>
    <definedName name="S32P6" localSheetId="0">#REF!</definedName>
    <definedName name="S32P6">#REF!</definedName>
    <definedName name="S32P7" localSheetId="0">#REF!</definedName>
    <definedName name="S32P7">#REF!</definedName>
    <definedName name="S32P8" localSheetId="0">#REF!</definedName>
    <definedName name="S32P8">#REF!</definedName>
    <definedName name="S32P9" localSheetId="0">#REF!</definedName>
    <definedName name="S32P9">#REF!</definedName>
    <definedName name="S32R1" localSheetId="0">#REF!</definedName>
    <definedName name="S32R1">#REF!</definedName>
    <definedName name="S32R10" localSheetId="0">#REF!</definedName>
    <definedName name="S32R10">#REF!</definedName>
    <definedName name="S32R11" localSheetId="0">#REF!</definedName>
    <definedName name="S32R11">#REF!</definedName>
    <definedName name="S32R12" localSheetId="0">#REF!</definedName>
    <definedName name="S32R12">#REF!</definedName>
    <definedName name="S32R13" localSheetId="0">#REF!</definedName>
    <definedName name="S32R13">#REF!</definedName>
    <definedName name="S32R14" localSheetId="0">#REF!</definedName>
    <definedName name="S32R14">#REF!</definedName>
    <definedName name="S32R15" localSheetId="0">#REF!</definedName>
    <definedName name="S32R15">#REF!</definedName>
    <definedName name="S32R16" localSheetId="0">#REF!</definedName>
    <definedName name="S32R16">#REF!</definedName>
    <definedName name="S32R17" localSheetId="0">#REF!</definedName>
    <definedName name="S32R17">#REF!</definedName>
    <definedName name="S32R18" localSheetId="0">#REF!</definedName>
    <definedName name="S32R18">#REF!</definedName>
    <definedName name="S32R19" localSheetId="0">#REF!</definedName>
    <definedName name="S32R19">#REF!</definedName>
    <definedName name="S32R2" localSheetId="0">#REF!</definedName>
    <definedName name="S32R2">#REF!</definedName>
    <definedName name="S32R20" localSheetId="0">#REF!</definedName>
    <definedName name="S32R20">#REF!</definedName>
    <definedName name="S32R21" localSheetId="0">#REF!</definedName>
    <definedName name="S32R21">#REF!</definedName>
    <definedName name="S32R22" localSheetId="0">#REF!</definedName>
    <definedName name="S32R22">#REF!</definedName>
    <definedName name="S32R23" localSheetId="0">#REF!</definedName>
    <definedName name="S32R23">#REF!</definedName>
    <definedName name="S32R24" localSheetId="0">#REF!</definedName>
    <definedName name="S32R24">#REF!</definedName>
    <definedName name="S32R3" localSheetId="0">#REF!</definedName>
    <definedName name="S32R3">#REF!</definedName>
    <definedName name="S32R4" localSheetId="0">#REF!</definedName>
    <definedName name="S32R4">#REF!</definedName>
    <definedName name="S32R5" localSheetId="0">#REF!</definedName>
    <definedName name="S32R5">#REF!</definedName>
    <definedName name="S32R6" localSheetId="0">#REF!</definedName>
    <definedName name="S32R6">#REF!</definedName>
    <definedName name="S32R7" localSheetId="0">#REF!</definedName>
    <definedName name="S32R7">#REF!</definedName>
    <definedName name="S32R8" localSheetId="0">#REF!</definedName>
    <definedName name="S32R8">#REF!</definedName>
    <definedName name="S32R9" localSheetId="0">#REF!</definedName>
    <definedName name="S32R9">#REF!</definedName>
    <definedName name="S33P1" localSheetId="0">#REF!</definedName>
    <definedName name="S33P1">#REF!</definedName>
    <definedName name="S33P10" localSheetId="0">#REF!</definedName>
    <definedName name="S33P10">#REF!</definedName>
    <definedName name="S33P11" localSheetId="0">#REF!</definedName>
    <definedName name="S33P11">#REF!</definedName>
    <definedName name="S33P12" localSheetId="0">#REF!</definedName>
    <definedName name="S33P12">#REF!</definedName>
    <definedName name="S33P13" localSheetId="0">#REF!</definedName>
    <definedName name="S33P13">#REF!</definedName>
    <definedName name="S33P14" localSheetId="0">#REF!</definedName>
    <definedName name="S33P14">#REF!</definedName>
    <definedName name="S33P15" localSheetId="0">#REF!</definedName>
    <definedName name="S33P15">#REF!</definedName>
    <definedName name="S33P16" localSheetId="0">#REF!</definedName>
    <definedName name="S33P16">#REF!</definedName>
    <definedName name="S33P17" localSheetId="0">#REF!</definedName>
    <definedName name="S33P17">#REF!</definedName>
    <definedName name="S33P18" localSheetId="0">#REF!</definedName>
    <definedName name="S33P18">#REF!</definedName>
    <definedName name="S33P19" localSheetId="0">#REF!</definedName>
    <definedName name="S33P19">#REF!</definedName>
    <definedName name="S33P2" localSheetId="0">#REF!</definedName>
    <definedName name="S33P2">#REF!</definedName>
    <definedName name="S33P20" localSheetId="0">#REF!</definedName>
    <definedName name="S33P20">#REF!</definedName>
    <definedName name="S33P21" localSheetId="0">#REF!</definedName>
    <definedName name="S33P21">#REF!</definedName>
    <definedName name="S33P22" localSheetId="0">#REF!</definedName>
    <definedName name="S33P22">#REF!</definedName>
    <definedName name="S33P23" localSheetId="0">#REF!</definedName>
    <definedName name="S33P23">#REF!</definedName>
    <definedName name="S33P24" localSheetId="0">#REF!</definedName>
    <definedName name="S33P24">#REF!</definedName>
    <definedName name="S33P3" localSheetId="0">#REF!</definedName>
    <definedName name="S33P3">#REF!</definedName>
    <definedName name="S33P4" localSheetId="0">#REF!</definedName>
    <definedName name="S33P4">#REF!</definedName>
    <definedName name="S33P5" localSheetId="0">#REF!</definedName>
    <definedName name="S33P5">#REF!</definedName>
    <definedName name="S33P6" localSheetId="0">#REF!</definedName>
    <definedName name="S33P6">#REF!</definedName>
    <definedName name="S33P7" localSheetId="0">#REF!</definedName>
    <definedName name="S33P7">#REF!</definedName>
    <definedName name="S33P8" localSheetId="0">#REF!</definedName>
    <definedName name="S33P8">#REF!</definedName>
    <definedName name="S33P9" localSheetId="0">#REF!</definedName>
    <definedName name="S33P9">#REF!</definedName>
    <definedName name="S33R1" localSheetId="0">#REF!</definedName>
    <definedName name="S33R1">#REF!</definedName>
    <definedName name="S33R10" localSheetId="0">#REF!</definedName>
    <definedName name="S33R10">#REF!</definedName>
    <definedName name="S33R11" localSheetId="0">#REF!</definedName>
    <definedName name="S33R11">#REF!</definedName>
    <definedName name="S33R12" localSheetId="0">#REF!</definedName>
    <definedName name="S33R12">#REF!</definedName>
    <definedName name="S33R13" localSheetId="0">#REF!</definedName>
    <definedName name="S33R13">#REF!</definedName>
    <definedName name="S33R14" localSheetId="0">#REF!</definedName>
    <definedName name="S33R14">#REF!</definedName>
    <definedName name="S33R15" localSheetId="0">#REF!</definedName>
    <definedName name="S33R15">#REF!</definedName>
    <definedName name="S33R16" localSheetId="0">#REF!</definedName>
    <definedName name="S33R16">#REF!</definedName>
    <definedName name="S33R17" localSheetId="0">#REF!</definedName>
    <definedName name="S33R17">#REF!</definedName>
    <definedName name="S33R18" localSheetId="0">#REF!</definedName>
    <definedName name="S33R18">#REF!</definedName>
    <definedName name="S33R19" localSheetId="0">#REF!</definedName>
    <definedName name="S33R19">#REF!</definedName>
    <definedName name="S33R2" localSheetId="0">#REF!</definedName>
    <definedName name="S33R2">#REF!</definedName>
    <definedName name="S33R20" localSheetId="0">#REF!</definedName>
    <definedName name="S33R20">#REF!</definedName>
    <definedName name="S33R21" localSheetId="0">#REF!</definedName>
    <definedName name="S33R21">#REF!</definedName>
    <definedName name="S33R22" localSheetId="0">#REF!</definedName>
    <definedName name="S33R22">#REF!</definedName>
    <definedName name="S33R23" localSheetId="0">#REF!</definedName>
    <definedName name="S33R23">#REF!</definedName>
    <definedName name="S33R24" localSheetId="0">#REF!</definedName>
    <definedName name="S33R24">#REF!</definedName>
    <definedName name="S33R3" localSheetId="0">#REF!</definedName>
    <definedName name="S33R3">#REF!</definedName>
    <definedName name="S33R4" localSheetId="0">#REF!</definedName>
    <definedName name="S33R4">#REF!</definedName>
    <definedName name="S33R5" localSheetId="0">#REF!</definedName>
    <definedName name="S33R5">#REF!</definedName>
    <definedName name="S33R6" localSheetId="0">#REF!</definedName>
    <definedName name="S33R6">#REF!</definedName>
    <definedName name="S33R7" localSheetId="0">#REF!</definedName>
    <definedName name="S33R7">#REF!</definedName>
    <definedName name="S33R8" localSheetId="0">#REF!</definedName>
    <definedName name="S33R8">#REF!</definedName>
    <definedName name="S33R9" localSheetId="0">#REF!</definedName>
    <definedName name="S33R9">#REF!</definedName>
    <definedName name="S34P1" localSheetId="0">#REF!</definedName>
    <definedName name="S34P1">#REF!</definedName>
    <definedName name="S34P10" localSheetId="0">#REF!</definedName>
    <definedName name="S34P10">#REF!</definedName>
    <definedName name="S34P11" localSheetId="0">#REF!</definedName>
    <definedName name="S34P11">#REF!</definedName>
    <definedName name="S34P12" localSheetId="0">#REF!</definedName>
    <definedName name="S34P12">#REF!</definedName>
    <definedName name="S34P13" localSheetId="0">#REF!</definedName>
    <definedName name="S34P13">#REF!</definedName>
    <definedName name="S34P14" localSheetId="0">#REF!</definedName>
    <definedName name="S34P14">#REF!</definedName>
    <definedName name="S34P15" localSheetId="0">#REF!</definedName>
    <definedName name="S34P15">#REF!</definedName>
    <definedName name="S34P16" localSheetId="0">#REF!</definedName>
    <definedName name="S34P16">#REF!</definedName>
    <definedName name="S34P17" localSheetId="0">#REF!</definedName>
    <definedName name="S34P17">#REF!</definedName>
    <definedName name="S34P18" localSheetId="0">#REF!</definedName>
    <definedName name="S34P18">#REF!</definedName>
    <definedName name="S34P19" localSheetId="0">#REF!</definedName>
    <definedName name="S34P19">#REF!</definedName>
    <definedName name="S34P2" localSheetId="0">#REF!</definedName>
    <definedName name="S34P2">#REF!</definedName>
    <definedName name="S34P20" localSheetId="0">#REF!</definedName>
    <definedName name="S34P20">#REF!</definedName>
    <definedName name="S34P21" localSheetId="0">#REF!</definedName>
    <definedName name="S34P21">#REF!</definedName>
    <definedName name="S34P22" localSheetId="0">#REF!</definedName>
    <definedName name="S34P22">#REF!</definedName>
    <definedName name="S34P23" localSheetId="0">#REF!</definedName>
    <definedName name="S34P23">#REF!</definedName>
    <definedName name="S34P24" localSheetId="0">#REF!</definedName>
    <definedName name="S34P24">#REF!</definedName>
    <definedName name="S34P3" localSheetId="0">#REF!</definedName>
    <definedName name="S34P3">#REF!</definedName>
    <definedName name="S34P4" localSheetId="0">#REF!</definedName>
    <definedName name="S34P4">#REF!</definedName>
    <definedName name="S34P5" localSheetId="0">#REF!</definedName>
    <definedName name="S34P5">#REF!</definedName>
    <definedName name="S34P6" localSheetId="0">#REF!</definedName>
    <definedName name="S34P6">#REF!</definedName>
    <definedName name="S34P7" localSheetId="0">#REF!</definedName>
    <definedName name="S34P7">#REF!</definedName>
    <definedName name="S34P8" localSheetId="0">#REF!</definedName>
    <definedName name="S34P8">#REF!</definedName>
    <definedName name="S34P9" localSheetId="0">#REF!</definedName>
    <definedName name="S34P9">#REF!</definedName>
    <definedName name="S34R1" localSheetId="0">#REF!</definedName>
    <definedName name="S34R1">#REF!</definedName>
    <definedName name="S34R10" localSheetId="0">#REF!</definedName>
    <definedName name="S34R10">#REF!</definedName>
    <definedName name="S34R11" localSheetId="0">#REF!</definedName>
    <definedName name="S34R11">#REF!</definedName>
    <definedName name="S34R12" localSheetId="0">#REF!</definedName>
    <definedName name="S34R12">#REF!</definedName>
    <definedName name="S34R13" localSheetId="0">#REF!</definedName>
    <definedName name="S34R13">#REF!</definedName>
    <definedName name="S34R14" localSheetId="0">#REF!</definedName>
    <definedName name="S34R14">#REF!</definedName>
    <definedName name="S34R15" localSheetId="0">#REF!</definedName>
    <definedName name="S34R15">#REF!</definedName>
    <definedName name="S34R16" localSheetId="0">#REF!</definedName>
    <definedName name="S34R16">#REF!</definedName>
    <definedName name="S34R17" localSheetId="0">#REF!</definedName>
    <definedName name="S34R17">#REF!</definedName>
    <definedName name="S34R18" localSheetId="0">#REF!</definedName>
    <definedName name="S34R18">#REF!</definedName>
    <definedName name="S34R19" localSheetId="0">#REF!</definedName>
    <definedName name="S34R19">#REF!</definedName>
    <definedName name="S34R2" localSheetId="0">#REF!</definedName>
    <definedName name="S34R2">#REF!</definedName>
    <definedName name="S34R20" localSheetId="0">#REF!</definedName>
    <definedName name="S34R20">#REF!</definedName>
    <definedName name="S34R21" localSheetId="0">#REF!</definedName>
    <definedName name="S34R21">#REF!</definedName>
    <definedName name="S34R22" localSheetId="0">#REF!</definedName>
    <definedName name="S34R22">#REF!</definedName>
    <definedName name="S34R23" localSheetId="0">#REF!</definedName>
    <definedName name="S34R23">#REF!</definedName>
    <definedName name="S34R24" localSheetId="0">#REF!</definedName>
    <definedName name="S34R24">#REF!</definedName>
    <definedName name="S34R3" localSheetId="0">#REF!</definedName>
    <definedName name="S34R3">#REF!</definedName>
    <definedName name="S34R4" localSheetId="0">#REF!</definedName>
    <definedName name="S34R4">#REF!</definedName>
    <definedName name="S34R5" localSheetId="0">#REF!</definedName>
    <definedName name="S34R5">#REF!</definedName>
    <definedName name="S34R6" localSheetId="0">#REF!</definedName>
    <definedName name="S34R6">#REF!</definedName>
    <definedName name="S34R7" localSheetId="0">#REF!</definedName>
    <definedName name="S34R7">#REF!</definedName>
    <definedName name="S34R8" localSheetId="0">#REF!</definedName>
    <definedName name="S34R8">#REF!</definedName>
    <definedName name="S34R9" localSheetId="0">#REF!</definedName>
    <definedName name="S34R9">#REF!</definedName>
    <definedName name="S35P1" localSheetId="0">#REF!</definedName>
    <definedName name="S35P1">#REF!</definedName>
    <definedName name="S35P10" localSheetId="0">#REF!</definedName>
    <definedName name="S35P10">#REF!</definedName>
    <definedName name="S35P11" localSheetId="0">#REF!</definedName>
    <definedName name="S35P11">#REF!</definedName>
    <definedName name="S35P12" localSheetId="0">#REF!</definedName>
    <definedName name="S35P12">#REF!</definedName>
    <definedName name="S35P13" localSheetId="0">#REF!</definedName>
    <definedName name="S35P13">#REF!</definedName>
    <definedName name="S35P14" localSheetId="0">#REF!</definedName>
    <definedName name="S35P14">#REF!</definedName>
    <definedName name="S35P15" localSheetId="0">#REF!</definedName>
    <definedName name="S35P15">#REF!</definedName>
    <definedName name="S35P16" localSheetId="0">#REF!</definedName>
    <definedName name="S35P16">#REF!</definedName>
    <definedName name="S35P17" localSheetId="0">#REF!</definedName>
    <definedName name="S35P17">#REF!</definedName>
    <definedName name="S35P18" localSheetId="0">#REF!</definedName>
    <definedName name="S35P18">#REF!</definedName>
    <definedName name="S35P19" localSheetId="0">#REF!</definedName>
    <definedName name="S35P19">#REF!</definedName>
    <definedName name="S35P2" localSheetId="0">#REF!</definedName>
    <definedName name="S35P2">#REF!</definedName>
    <definedName name="S35P20" localSheetId="0">#REF!</definedName>
    <definedName name="S35P20">#REF!</definedName>
    <definedName name="S35P21" localSheetId="0">#REF!</definedName>
    <definedName name="S35P21">#REF!</definedName>
    <definedName name="S35P22" localSheetId="0">#REF!</definedName>
    <definedName name="S35P22">#REF!</definedName>
    <definedName name="S35P23" localSheetId="0">#REF!</definedName>
    <definedName name="S35P23">#REF!</definedName>
    <definedName name="S35P24" localSheetId="0">#REF!</definedName>
    <definedName name="S35P24">#REF!</definedName>
    <definedName name="S35P3" localSheetId="0">#REF!</definedName>
    <definedName name="S35P3">#REF!</definedName>
    <definedName name="S35P4" localSheetId="0">#REF!</definedName>
    <definedName name="S35P4">#REF!</definedName>
    <definedName name="S35P5" localSheetId="0">#REF!</definedName>
    <definedName name="S35P5">#REF!</definedName>
    <definedName name="S35P6" localSheetId="0">#REF!</definedName>
    <definedName name="S35P6">#REF!</definedName>
    <definedName name="S35P7" localSheetId="0">#REF!</definedName>
    <definedName name="S35P7">#REF!</definedName>
    <definedName name="S35P8" localSheetId="0">#REF!</definedName>
    <definedName name="S35P8">#REF!</definedName>
    <definedName name="S35P9" localSheetId="0">#REF!</definedName>
    <definedName name="S35P9">#REF!</definedName>
    <definedName name="S35R1" localSheetId="0">#REF!</definedName>
    <definedName name="S35R1">#REF!</definedName>
    <definedName name="S35R10" localSheetId="0">#REF!</definedName>
    <definedName name="S35R10">#REF!</definedName>
    <definedName name="S35R11" localSheetId="0">#REF!</definedName>
    <definedName name="S35R11">#REF!</definedName>
    <definedName name="S35R12" localSheetId="0">#REF!</definedName>
    <definedName name="S35R12">#REF!</definedName>
    <definedName name="S35R13" localSheetId="0">#REF!</definedName>
    <definedName name="S35R13">#REF!</definedName>
    <definedName name="S35R14" localSheetId="0">#REF!</definedName>
    <definedName name="S35R14">#REF!</definedName>
    <definedName name="S35R15" localSheetId="0">#REF!</definedName>
    <definedName name="S35R15">#REF!</definedName>
    <definedName name="S35R16" localSheetId="0">#REF!</definedName>
    <definedName name="S35R16">#REF!</definedName>
    <definedName name="S35R17" localSheetId="0">#REF!</definedName>
    <definedName name="S35R17">#REF!</definedName>
    <definedName name="S35R18" localSheetId="0">#REF!</definedName>
    <definedName name="S35R18">#REF!</definedName>
    <definedName name="S35R19" localSheetId="0">#REF!</definedName>
    <definedName name="S35R19">#REF!</definedName>
    <definedName name="S35R2" localSheetId="0">#REF!</definedName>
    <definedName name="S35R2">#REF!</definedName>
    <definedName name="S35R20" localSheetId="0">#REF!</definedName>
    <definedName name="S35R20">#REF!</definedName>
    <definedName name="S35R21" localSheetId="0">#REF!</definedName>
    <definedName name="S35R21">#REF!</definedName>
    <definedName name="S35R22" localSheetId="0">#REF!</definedName>
    <definedName name="S35R22">#REF!</definedName>
    <definedName name="S35R23" localSheetId="0">#REF!</definedName>
    <definedName name="S35R23">#REF!</definedName>
    <definedName name="S35R24" localSheetId="0">#REF!</definedName>
    <definedName name="S35R24">#REF!</definedName>
    <definedName name="S35R3" localSheetId="0">#REF!</definedName>
    <definedName name="S35R3">#REF!</definedName>
    <definedName name="S35R4" localSheetId="0">#REF!</definedName>
    <definedName name="S35R4">#REF!</definedName>
    <definedName name="S35R5" localSheetId="0">#REF!</definedName>
    <definedName name="S35R5">#REF!</definedName>
    <definedName name="S35R6" localSheetId="0">#REF!</definedName>
    <definedName name="S35R6">#REF!</definedName>
    <definedName name="S35R7" localSheetId="0">#REF!</definedName>
    <definedName name="S35R7">#REF!</definedName>
    <definedName name="S35R8" localSheetId="0">#REF!</definedName>
    <definedName name="S35R8">#REF!</definedName>
    <definedName name="S35R9" localSheetId="0">#REF!</definedName>
    <definedName name="S35R9">#REF!</definedName>
    <definedName name="S36P1" localSheetId="0">#REF!</definedName>
    <definedName name="S36P1">#REF!</definedName>
    <definedName name="S36P10" localSheetId="0">#REF!</definedName>
    <definedName name="S36P10">#REF!</definedName>
    <definedName name="S36P11" localSheetId="0">#REF!</definedName>
    <definedName name="S36P11">#REF!</definedName>
    <definedName name="S36P12" localSheetId="0">#REF!</definedName>
    <definedName name="S36P12">#REF!</definedName>
    <definedName name="S36P13" localSheetId="0">#REF!</definedName>
    <definedName name="S36P13">#REF!</definedName>
    <definedName name="S36P14" localSheetId="0">#REF!</definedName>
    <definedName name="S36P14">#REF!</definedName>
    <definedName name="S36P15" localSheetId="0">#REF!</definedName>
    <definedName name="S36P15">#REF!</definedName>
    <definedName name="S36P16" localSheetId="0">#REF!</definedName>
    <definedName name="S36P16">#REF!</definedName>
    <definedName name="S36P17" localSheetId="0">#REF!</definedName>
    <definedName name="S36P17">#REF!</definedName>
    <definedName name="S36P18" localSheetId="0">#REF!</definedName>
    <definedName name="S36P18">#REF!</definedName>
    <definedName name="S36P19" localSheetId="0">#REF!</definedName>
    <definedName name="S36P19">#REF!</definedName>
    <definedName name="S36P2" localSheetId="0">#REF!</definedName>
    <definedName name="S36P2">#REF!</definedName>
    <definedName name="S36P20" localSheetId="0">#REF!</definedName>
    <definedName name="S36P20">#REF!</definedName>
    <definedName name="S36P21" localSheetId="0">#REF!</definedName>
    <definedName name="S36P21">#REF!</definedName>
    <definedName name="S36P22" localSheetId="0">#REF!</definedName>
    <definedName name="S36P22">#REF!</definedName>
    <definedName name="S36P23" localSheetId="0">#REF!</definedName>
    <definedName name="S36P23">#REF!</definedName>
    <definedName name="S36P24" localSheetId="0">#REF!</definedName>
    <definedName name="S36P24">#REF!</definedName>
    <definedName name="S36P3" localSheetId="0">#REF!</definedName>
    <definedName name="S36P3">#REF!</definedName>
    <definedName name="S36P4" localSheetId="0">#REF!</definedName>
    <definedName name="S36P4">#REF!</definedName>
    <definedName name="S36P5" localSheetId="0">#REF!</definedName>
    <definedName name="S36P5">#REF!</definedName>
    <definedName name="S36P6" localSheetId="0">#REF!</definedName>
    <definedName name="S36P6">#REF!</definedName>
    <definedName name="S36P7" localSheetId="0">#REF!</definedName>
    <definedName name="S36P7">#REF!</definedName>
    <definedName name="S36P8" localSheetId="0">#REF!</definedName>
    <definedName name="S36P8">#REF!</definedName>
    <definedName name="S36P9" localSheetId="0">#REF!</definedName>
    <definedName name="S36P9">#REF!</definedName>
    <definedName name="S36R1" localSheetId="0">#REF!</definedName>
    <definedName name="S36R1">#REF!</definedName>
    <definedName name="S36R10" localSheetId="0">#REF!</definedName>
    <definedName name="S36R10">#REF!</definedName>
    <definedName name="S36R11" localSheetId="0">#REF!</definedName>
    <definedName name="S36R11">#REF!</definedName>
    <definedName name="S36R12" localSheetId="0">#REF!</definedName>
    <definedName name="S36R12">#REF!</definedName>
    <definedName name="S36R13" localSheetId="0">#REF!</definedName>
    <definedName name="S36R13">#REF!</definedName>
    <definedName name="S36R14" localSheetId="0">#REF!</definedName>
    <definedName name="S36R14">#REF!</definedName>
    <definedName name="S36R15" localSheetId="0">#REF!</definedName>
    <definedName name="S36R15">#REF!</definedName>
    <definedName name="S36R16" localSheetId="0">#REF!</definedName>
    <definedName name="S36R16">#REF!</definedName>
    <definedName name="S36R17" localSheetId="0">#REF!</definedName>
    <definedName name="S36R17">#REF!</definedName>
    <definedName name="S36R18" localSheetId="0">#REF!</definedName>
    <definedName name="S36R18">#REF!</definedName>
    <definedName name="S36R19" localSheetId="0">#REF!</definedName>
    <definedName name="S36R19">#REF!</definedName>
    <definedName name="S36R2" localSheetId="0">#REF!</definedName>
    <definedName name="S36R2">#REF!</definedName>
    <definedName name="S36R20" localSheetId="0">#REF!</definedName>
    <definedName name="S36R20">#REF!</definedName>
    <definedName name="S36R21" localSheetId="0">#REF!</definedName>
    <definedName name="S36R21">#REF!</definedName>
    <definedName name="S36R22" localSheetId="0">#REF!</definedName>
    <definedName name="S36R22">#REF!</definedName>
    <definedName name="S36R23" localSheetId="0">#REF!</definedName>
    <definedName name="S36R23">#REF!</definedName>
    <definedName name="S36R24" localSheetId="0">#REF!</definedName>
    <definedName name="S36R24">#REF!</definedName>
    <definedName name="S36R3" localSheetId="0">#REF!</definedName>
    <definedName name="S36R3">#REF!</definedName>
    <definedName name="S36R4" localSheetId="0">#REF!</definedName>
    <definedName name="S36R4">#REF!</definedName>
    <definedName name="S36R5" localSheetId="0">#REF!</definedName>
    <definedName name="S36R5">#REF!</definedName>
    <definedName name="S36R6" localSheetId="0">#REF!</definedName>
    <definedName name="S36R6">#REF!</definedName>
    <definedName name="S36R7" localSheetId="0">#REF!</definedName>
    <definedName name="S36R7">#REF!</definedName>
    <definedName name="S36R8" localSheetId="0">#REF!</definedName>
    <definedName name="S36R8">#REF!</definedName>
    <definedName name="S36R9" localSheetId="0">#REF!</definedName>
    <definedName name="S36R9">#REF!</definedName>
    <definedName name="S37P1" localSheetId="0">#REF!</definedName>
    <definedName name="S37P1">#REF!</definedName>
    <definedName name="S37P10" localSheetId="0">#REF!</definedName>
    <definedName name="S37P10">#REF!</definedName>
    <definedName name="S37P11" localSheetId="0">#REF!</definedName>
    <definedName name="S37P11">#REF!</definedName>
    <definedName name="S37P12" localSheetId="0">#REF!</definedName>
    <definedName name="S37P12">#REF!</definedName>
    <definedName name="S37P13" localSheetId="0">#REF!</definedName>
    <definedName name="S37P13">#REF!</definedName>
    <definedName name="S37P14" localSheetId="0">#REF!</definedName>
    <definedName name="S37P14">#REF!</definedName>
    <definedName name="S37P15" localSheetId="0">#REF!</definedName>
    <definedName name="S37P15">#REF!</definedName>
    <definedName name="S37P16" localSheetId="0">#REF!</definedName>
    <definedName name="S37P16">#REF!</definedName>
    <definedName name="S37P17" localSheetId="0">#REF!</definedName>
    <definedName name="S37P17">#REF!</definedName>
    <definedName name="S37P18" localSheetId="0">#REF!</definedName>
    <definedName name="S37P18">#REF!</definedName>
    <definedName name="S37P19" localSheetId="0">#REF!</definedName>
    <definedName name="S37P19">#REF!</definedName>
    <definedName name="S37P2" localSheetId="0">#REF!</definedName>
    <definedName name="S37P2">#REF!</definedName>
    <definedName name="S37P20" localSheetId="0">#REF!</definedName>
    <definedName name="S37P20">#REF!</definedName>
    <definedName name="S37P21" localSheetId="0">#REF!</definedName>
    <definedName name="S37P21">#REF!</definedName>
    <definedName name="S37P22" localSheetId="0">#REF!</definedName>
    <definedName name="S37P22">#REF!</definedName>
    <definedName name="S37P23" localSheetId="0">#REF!</definedName>
    <definedName name="S37P23">#REF!</definedName>
    <definedName name="S37P24" localSheetId="0">#REF!</definedName>
    <definedName name="S37P24">#REF!</definedName>
    <definedName name="S37P3" localSheetId="0">#REF!</definedName>
    <definedName name="S37P3">#REF!</definedName>
    <definedName name="S37P4" localSheetId="0">#REF!</definedName>
    <definedName name="S37P4">#REF!</definedName>
    <definedName name="S37P5" localSheetId="0">#REF!</definedName>
    <definedName name="S37P5">#REF!</definedName>
    <definedName name="S37P6" localSheetId="0">#REF!</definedName>
    <definedName name="S37P6">#REF!</definedName>
    <definedName name="S37P7" localSheetId="0">#REF!</definedName>
    <definedName name="S37P7">#REF!</definedName>
    <definedName name="S37P8" localSheetId="0">#REF!</definedName>
    <definedName name="S37P8">#REF!</definedName>
    <definedName name="S37P9" localSheetId="0">#REF!</definedName>
    <definedName name="S37P9">#REF!</definedName>
    <definedName name="S37R1" localSheetId="0">#REF!</definedName>
    <definedName name="S37R1">#REF!</definedName>
    <definedName name="S37R10" localSheetId="0">#REF!</definedName>
    <definedName name="S37R10">#REF!</definedName>
    <definedName name="S37R11" localSheetId="0">#REF!</definedName>
    <definedName name="S37R11">#REF!</definedName>
    <definedName name="S37R12" localSheetId="0">#REF!</definedName>
    <definedName name="S37R12">#REF!</definedName>
    <definedName name="S37R13" localSheetId="0">#REF!</definedName>
    <definedName name="S37R13">#REF!</definedName>
    <definedName name="S37R14" localSheetId="0">#REF!</definedName>
    <definedName name="S37R14">#REF!</definedName>
    <definedName name="S37R15" localSheetId="0">#REF!</definedName>
    <definedName name="S37R15">#REF!</definedName>
    <definedName name="S37R16" localSheetId="0">#REF!</definedName>
    <definedName name="S37R16">#REF!</definedName>
    <definedName name="S37R17" localSheetId="0">#REF!</definedName>
    <definedName name="S37R17">#REF!</definedName>
    <definedName name="S37R18" localSheetId="0">#REF!</definedName>
    <definedName name="S37R18">#REF!</definedName>
    <definedName name="S37R19" localSheetId="0">#REF!</definedName>
    <definedName name="S37R19">#REF!</definedName>
    <definedName name="S37R2" localSheetId="0">#REF!</definedName>
    <definedName name="S37R2">#REF!</definedName>
    <definedName name="S37R20" localSheetId="0">#REF!</definedName>
    <definedName name="S37R20">#REF!</definedName>
    <definedName name="S37R21" localSheetId="0">#REF!</definedName>
    <definedName name="S37R21">#REF!</definedName>
    <definedName name="S37R22" localSheetId="0">#REF!</definedName>
    <definedName name="S37R22">#REF!</definedName>
    <definedName name="S37R23" localSheetId="0">#REF!</definedName>
    <definedName name="S37R23">#REF!</definedName>
    <definedName name="S37R24" localSheetId="0">#REF!</definedName>
    <definedName name="S37R24">#REF!</definedName>
    <definedName name="S37R3" localSheetId="0">#REF!</definedName>
    <definedName name="S37R3">#REF!</definedName>
    <definedName name="S37R4" localSheetId="0">#REF!</definedName>
    <definedName name="S37R4">#REF!</definedName>
    <definedName name="S37R5" localSheetId="0">#REF!</definedName>
    <definedName name="S37R5">#REF!</definedName>
    <definedName name="S37R6" localSheetId="0">#REF!</definedName>
    <definedName name="S37R6">#REF!</definedName>
    <definedName name="S37R7" localSheetId="0">#REF!</definedName>
    <definedName name="S37R7">#REF!</definedName>
    <definedName name="S37R8" localSheetId="0">#REF!</definedName>
    <definedName name="S37R8">#REF!</definedName>
    <definedName name="S37R9" localSheetId="0">#REF!</definedName>
    <definedName name="S37R9">#REF!</definedName>
    <definedName name="S38P1" localSheetId="0">#REF!</definedName>
    <definedName name="S38P1">#REF!</definedName>
    <definedName name="S38P10" localSheetId="0">#REF!</definedName>
    <definedName name="S38P10">#REF!</definedName>
    <definedName name="S38P11" localSheetId="0">#REF!</definedName>
    <definedName name="S38P11">#REF!</definedName>
    <definedName name="S38P12" localSheetId="0">#REF!</definedName>
    <definedName name="S38P12">#REF!</definedName>
    <definedName name="S38P13" localSheetId="0">#REF!</definedName>
    <definedName name="S38P13">#REF!</definedName>
    <definedName name="S38P14" localSheetId="0">#REF!</definedName>
    <definedName name="S38P14">#REF!</definedName>
    <definedName name="S38P15" localSheetId="0">#REF!</definedName>
    <definedName name="S38P15">#REF!</definedName>
    <definedName name="S38P16" localSheetId="0">#REF!</definedName>
    <definedName name="S38P16">#REF!</definedName>
    <definedName name="S38P17" localSheetId="0">#REF!</definedName>
    <definedName name="S38P17">#REF!</definedName>
    <definedName name="S38P18" localSheetId="0">#REF!</definedName>
    <definedName name="S38P18">#REF!</definedName>
    <definedName name="S38P19" localSheetId="0">#REF!</definedName>
    <definedName name="S38P19">#REF!</definedName>
    <definedName name="S38P2" localSheetId="0">#REF!</definedName>
    <definedName name="S38P2">#REF!</definedName>
    <definedName name="S38P20" localSheetId="0">#REF!</definedName>
    <definedName name="S38P20">#REF!</definedName>
    <definedName name="S38P21" localSheetId="0">#REF!</definedName>
    <definedName name="S38P21">#REF!</definedName>
    <definedName name="S38P22" localSheetId="0">#REF!</definedName>
    <definedName name="S38P22">#REF!</definedName>
    <definedName name="S38P23" localSheetId="0">#REF!</definedName>
    <definedName name="S38P23">#REF!</definedName>
    <definedName name="S38P24" localSheetId="0">#REF!</definedName>
    <definedName name="S38P24">#REF!</definedName>
    <definedName name="S38P3" localSheetId="0">#REF!</definedName>
    <definedName name="S38P3">#REF!</definedName>
    <definedName name="S38P4" localSheetId="0">#REF!</definedName>
    <definedName name="S38P4">#REF!</definedName>
    <definedName name="S38P5" localSheetId="0">#REF!</definedName>
    <definedName name="S38P5">#REF!</definedName>
    <definedName name="S38P6" localSheetId="0">#REF!</definedName>
    <definedName name="S38P6">#REF!</definedName>
    <definedName name="S38P7" localSheetId="0">#REF!</definedName>
    <definedName name="S38P7">#REF!</definedName>
    <definedName name="S38P8" localSheetId="0">#REF!</definedName>
    <definedName name="S38P8">#REF!</definedName>
    <definedName name="S38P9" localSheetId="0">#REF!</definedName>
    <definedName name="S38P9">#REF!</definedName>
    <definedName name="S38R1" localSheetId="0">#REF!</definedName>
    <definedName name="S38R1">#REF!</definedName>
    <definedName name="S38R10" localSheetId="0">#REF!</definedName>
    <definedName name="S38R10">#REF!</definedName>
    <definedName name="S38R11" localSheetId="0">#REF!</definedName>
    <definedName name="S38R11">#REF!</definedName>
    <definedName name="S38R12" localSheetId="0">#REF!</definedName>
    <definedName name="S38R12">#REF!</definedName>
    <definedName name="S38R13" localSheetId="0">#REF!</definedName>
    <definedName name="S38R13">#REF!</definedName>
    <definedName name="S38R14" localSheetId="0">#REF!</definedName>
    <definedName name="S38R14">#REF!</definedName>
    <definedName name="S38R15" localSheetId="0">#REF!</definedName>
    <definedName name="S38R15">#REF!</definedName>
    <definedName name="S38R16" localSheetId="0">#REF!</definedName>
    <definedName name="S38R16">#REF!</definedName>
    <definedName name="S38R17" localSheetId="0">#REF!</definedName>
    <definedName name="S38R17">#REF!</definedName>
    <definedName name="S38R18" localSheetId="0">#REF!</definedName>
    <definedName name="S38R18">#REF!</definedName>
    <definedName name="S38R19" localSheetId="0">#REF!</definedName>
    <definedName name="S38R19">#REF!</definedName>
    <definedName name="S38R2" localSheetId="0">#REF!</definedName>
    <definedName name="S38R2">#REF!</definedName>
    <definedName name="S38R20" localSheetId="0">#REF!</definedName>
    <definedName name="S38R20">#REF!</definedName>
    <definedName name="S38R21" localSheetId="0">#REF!</definedName>
    <definedName name="S38R21">#REF!</definedName>
    <definedName name="S38R22" localSheetId="0">#REF!</definedName>
    <definedName name="S38R22">#REF!</definedName>
    <definedName name="S38R23" localSheetId="0">#REF!</definedName>
    <definedName name="S38R23">#REF!</definedName>
    <definedName name="S38R24" localSheetId="0">#REF!</definedName>
    <definedName name="S38R24">#REF!</definedName>
    <definedName name="S38R3" localSheetId="0">#REF!</definedName>
    <definedName name="S38R3">#REF!</definedName>
    <definedName name="S38R4" localSheetId="0">#REF!</definedName>
    <definedName name="S38R4">#REF!</definedName>
    <definedName name="S38R5" localSheetId="0">#REF!</definedName>
    <definedName name="S38R5">#REF!</definedName>
    <definedName name="S38R6" localSheetId="0">#REF!</definedName>
    <definedName name="S38R6">#REF!</definedName>
    <definedName name="S38R7" localSheetId="0">#REF!</definedName>
    <definedName name="S38R7">#REF!</definedName>
    <definedName name="S38R8" localSheetId="0">#REF!</definedName>
    <definedName name="S38R8">#REF!</definedName>
    <definedName name="S38R9" localSheetId="0">#REF!</definedName>
    <definedName name="S38R9">#REF!</definedName>
    <definedName name="S39P1" localSheetId="0">#REF!</definedName>
    <definedName name="S39P1">#REF!</definedName>
    <definedName name="S39P10" localSheetId="0">#REF!</definedName>
    <definedName name="S39P10">#REF!</definedName>
    <definedName name="S39P11" localSheetId="0">#REF!</definedName>
    <definedName name="S39P11">#REF!</definedName>
    <definedName name="S39P12" localSheetId="0">#REF!</definedName>
    <definedName name="S39P12">#REF!</definedName>
    <definedName name="S39P13" localSheetId="0">#REF!</definedName>
    <definedName name="S39P13">#REF!</definedName>
    <definedName name="S39P14" localSheetId="0">#REF!</definedName>
    <definedName name="S39P14">#REF!</definedName>
    <definedName name="S39P15" localSheetId="0">#REF!</definedName>
    <definedName name="S39P15">#REF!</definedName>
    <definedName name="S39P16" localSheetId="0">#REF!</definedName>
    <definedName name="S39P16">#REF!</definedName>
    <definedName name="S39P17" localSheetId="0">#REF!</definedName>
    <definedName name="S39P17">#REF!</definedName>
    <definedName name="S39P18" localSheetId="0">#REF!</definedName>
    <definedName name="S39P18">#REF!</definedName>
    <definedName name="S39P19" localSheetId="0">#REF!</definedName>
    <definedName name="S39P19">#REF!</definedName>
    <definedName name="S39P2" localSheetId="0">#REF!</definedName>
    <definedName name="S39P2">#REF!</definedName>
    <definedName name="S39P20" localSheetId="0">#REF!</definedName>
    <definedName name="S39P20">#REF!</definedName>
    <definedName name="S39P21" localSheetId="0">#REF!</definedName>
    <definedName name="S39P21">#REF!</definedName>
    <definedName name="S39P22" localSheetId="0">#REF!</definedName>
    <definedName name="S39P22">#REF!</definedName>
    <definedName name="S39P23" localSheetId="0">#REF!</definedName>
    <definedName name="S39P23">#REF!</definedName>
    <definedName name="S39P24" localSheetId="0">#REF!</definedName>
    <definedName name="S39P24">#REF!</definedName>
    <definedName name="S39P3" localSheetId="0">#REF!</definedName>
    <definedName name="S39P3">#REF!</definedName>
    <definedName name="S39P4" localSheetId="0">#REF!</definedName>
    <definedName name="S39P4">#REF!</definedName>
    <definedName name="S39P5" localSheetId="0">#REF!</definedName>
    <definedName name="S39P5">#REF!</definedName>
    <definedName name="S39P6" localSheetId="0">#REF!</definedName>
    <definedName name="S39P6">#REF!</definedName>
    <definedName name="S39P7" localSheetId="0">#REF!</definedName>
    <definedName name="S39P7">#REF!</definedName>
    <definedName name="S39P8" localSheetId="0">#REF!</definedName>
    <definedName name="S39P8">#REF!</definedName>
    <definedName name="S39P9" localSheetId="0">#REF!</definedName>
    <definedName name="S39P9">#REF!</definedName>
    <definedName name="S39R1" localSheetId="0">#REF!</definedName>
    <definedName name="S39R1">#REF!</definedName>
    <definedName name="S39R10" localSheetId="0">#REF!</definedName>
    <definedName name="S39R10">#REF!</definedName>
    <definedName name="S39R11" localSheetId="0">#REF!</definedName>
    <definedName name="S39R11">#REF!</definedName>
    <definedName name="S39R12" localSheetId="0">#REF!</definedName>
    <definedName name="S39R12">#REF!</definedName>
    <definedName name="S39R13" localSheetId="0">#REF!</definedName>
    <definedName name="S39R13">#REF!</definedName>
    <definedName name="S39R14" localSheetId="0">#REF!</definedName>
    <definedName name="S39R14">#REF!</definedName>
    <definedName name="S39R15" localSheetId="0">#REF!</definedName>
    <definedName name="S39R15">#REF!</definedName>
    <definedName name="S39R16" localSheetId="0">#REF!</definedName>
    <definedName name="S39R16">#REF!</definedName>
    <definedName name="S39R17" localSheetId="0">#REF!</definedName>
    <definedName name="S39R17">#REF!</definedName>
    <definedName name="S39R18" localSheetId="0">#REF!</definedName>
    <definedName name="S39R18">#REF!</definedName>
    <definedName name="S39R19" localSheetId="0">#REF!</definedName>
    <definedName name="S39R19">#REF!</definedName>
    <definedName name="S39R2" localSheetId="0">#REF!</definedName>
    <definedName name="S39R2">#REF!</definedName>
    <definedName name="S39R20" localSheetId="0">#REF!</definedName>
    <definedName name="S39R20">#REF!</definedName>
    <definedName name="S39R21" localSheetId="0">#REF!</definedName>
    <definedName name="S39R21">#REF!</definedName>
    <definedName name="S39R22" localSheetId="0">#REF!</definedName>
    <definedName name="S39R22">#REF!</definedName>
    <definedName name="S39R23" localSheetId="0">#REF!</definedName>
    <definedName name="S39R23">#REF!</definedName>
    <definedName name="S39R24" localSheetId="0">#REF!</definedName>
    <definedName name="S39R24">#REF!</definedName>
    <definedName name="S39R3" localSheetId="0">#REF!</definedName>
    <definedName name="S39R3">#REF!</definedName>
    <definedName name="S39R4" localSheetId="0">#REF!</definedName>
    <definedName name="S39R4">#REF!</definedName>
    <definedName name="S39R5" localSheetId="0">#REF!</definedName>
    <definedName name="S39R5">#REF!</definedName>
    <definedName name="S39R6" localSheetId="0">#REF!</definedName>
    <definedName name="S39R6">#REF!</definedName>
    <definedName name="S39R7" localSheetId="0">#REF!</definedName>
    <definedName name="S39R7">#REF!</definedName>
    <definedName name="S39R8" localSheetId="0">#REF!</definedName>
    <definedName name="S39R8">#REF!</definedName>
    <definedName name="S39R9" localSheetId="0">#REF!</definedName>
    <definedName name="S39R9">#REF!</definedName>
    <definedName name="S3P1" localSheetId="0">#REF!</definedName>
    <definedName name="S3P1">#REF!</definedName>
    <definedName name="S3P10" localSheetId="0">#REF!</definedName>
    <definedName name="S3P10">#REF!</definedName>
    <definedName name="S3P11" localSheetId="0">#REF!</definedName>
    <definedName name="S3P11">#REF!</definedName>
    <definedName name="S3P12" localSheetId="0">#REF!</definedName>
    <definedName name="S3P12">#REF!</definedName>
    <definedName name="S3P13" localSheetId="0">#REF!</definedName>
    <definedName name="S3P13">#REF!</definedName>
    <definedName name="S3P14" localSheetId="0">#REF!</definedName>
    <definedName name="S3P14">#REF!</definedName>
    <definedName name="S3P15" localSheetId="0">#REF!</definedName>
    <definedName name="S3P15">#REF!</definedName>
    <definedName name="S3P16" localSheetId="0">#REF!</definedName>
    <definedName name="S3P16">#REF!</definedName>
    <definedName name="S3P17" localSheetId="0">#REF!</definedName>
    <definedName name="S3P17">#REF!</definedName>
    <definedName name="S3P18" localSheetId="0">#REF!</definedName>
    <definedName name="S3P18">#REF!</definedName>
    <definedName name="S3P19" localSheetId="0">#REF!</definedName>
    <definedName name="S3P19">#REF!</definedName>
    <definedName name="S3P2" localSheetId="0">#REF!</definedName>
    <definedName name="S3P2">#REF!</definedName>
    <definedName name="S3P20" localSheetId="0">#REF!</definedName>
    <definedName name="S3P20">#REF!</definedName>
    <definedName name="S3P21" localSheetId="0">#REF!</definedName>
    <definedName name="S3P21">#REF!</definedName>
    <definedName name="S3P22" localSheetId="0">#REF!</definedName>
    <definedName name="S3P22">#REF!</definedName>
    <definedName name="S3P23" localSheetId="0">#REF!</definedName>
    <definedName name="S3P23">#REF!</definedName>
    <definedName name="S3P24" localSheetId="0">#REF!</definedName>
    <definedName name="S3P24">#REF!</definedName>
    <definedName name="S3P3" localSheetId="0">#REF!</definedName>
    <definedName name="S3P3">#REF!</definedName>
    <definedName name="S3P4" localSheetId="0">#REF!</definedName>
    <definedName name="S3P4">#REF!</definedName>
    <definedName name="S3P5" localSheetId="0">#REF!</definedName>
    <definedName name="S3P5">#REF!</definedName>
    <definedName name="S3P6" localSheetId="0">#REF!</definedName>
    <definedName name="S3P6">#REF!</definedName>
    <definedName name="S3P7" localSheetId="0">#REF!</definedName>
    <definedName name="S3P7">#REF!</definedName>
    <definedName name="S3P8" localSheetId="0">#REF!</definedName>
    <definedName name="S3P8">#REF!</definedName>
    <definedName name="S3P9" localSheetId="0">#REF!</definedName>
    <definedName name="S3P9">#REF!</definedName>
    <definedName name="S3R1" localSheetId="0">#REF!</definedName>
    <definedName name="S3R1">#REF!</definedName>
    <definedName name="S3R10" localSheetId="0">#REF!</definedName>
    <definedName name="S3R10">#REF!</definedName>
    <definedName name="S3R11" localSheetId="0">#REF!</definedName>
    <definedName name="S3R11">#REF!</definedName>
    <definedName name="S3R12" localSheetId="0">#REF!</definedName>
    <definedName name="S3R12">#REF!</definedName>
    <definedName name="S3R13" localSheetId="0">#REF!</definedName>
    <definedName name="S3R13">#REF!</definedName>
    <definedName name="S3R14" localSheetId="0">#REF!</definedName>
    <definedName name="S3R14">#REF!</definedName>
    <definedName name="S3R15" localSheetId="0">#REF!</definedName>
    <definedName name="S3R15">#REF!</definedName>
    <definedName name="S3R16" localSheetId="0">#REF!</definedName>
    <definedName name="S3R16">#REF!</definedName>
    <definedName name="S3R17" localSheetId="0">#REF!</definedName>
    <definedName name="S3R17">#REF!</definedName>
    <definedName name="S3R18" localSheetId="0">#REF!</definedName>
    <definedName name="S3R18">#REF!</definedName>
    <definedName name="S3R19" localSheetId="0">#REF!</definedName>
    <definedName name="S3R19">#REF!</definedName>
    <definedName name="S3R2" localSheetId="0">#REF!</definedName>
    <definedName name="S3R2">#REF!</definedName>
    <definedName name="S3R20" localSheetId="0">#REF!</definedName>
    <definedName name="S3R20">#REF!</definedName>
    <definedName name="S3R21" localSheetId="0">#REF!</definedName>
    <definedName name="S3R21">#REF!</definedName>
    <definedName name="S3R22" localSheetId="0">#REF!</definedName>
    <definedName name="S3R22">#REF!</definedName>
    <definedName name="S3R23" localSheetId="0">#REF!</definedName>
    <definedName name="S3R23">#REF!</definedName>
    <definedName name="S3R24" localSheetId="0">#REF!</definedName>
    <definedName name="S3R24">#REF!</definedName>
    <definedName name="S3R3" localSheetId="0">#REF!</definedName>
    <definedName name="S3R3">#REF!</definedName>
    <definedName name="S3R4" localSheetId="0">#REF!</definedName>
    <definedName name="S3R4">#REF!</definedName>
    <definedName name="S3R5" localSheetId="0">#REF!</definedName>
    <definedName name="S3R5">#REF!</definedName>
    <definedName name="S3R6" localSheetId="0">#REF!</definedName>
    <definedName name="S3R6">#REF!</definedName>
    <definedName name="S3R7" localSheetId="0">#REF!</definedName>
    <definedName name="S3R7">#REF!</definedName>
    <definedName name="S3R8" localSheetId="0">#REF!</definedName>
    <definedName name="S3R8">#REF!</definedName>
    <definedName name="S3R9" localSheetId="0">#REF!</definedName>
    <definedName name="S3R9">#REF!</definedName>
    <definedName name="S40P1" localSheetId="0">#REF!</definedName>
    <definedName name="S40P1">#REF!</definedName>
    <definedName name="S40P10" localSheetId="0">#REF!</definedName>
    <definedName name="S40P10">#REF!</definedName>
    <definedName name="S40P11" localSheetId="0">#REF!</definedName>
    <definedName name="S40P11">#REF!</definedName>
    <definedName name="S40P12" localSheetId="0">#REF!</definedName>
    <definedName name="S40P12">#REF!</definedName>
    <definedName name="S40P13" localSheetId="0">#REF!</definedName>
    <definedName name="S40P13">#REF!</definedName>
    <definedName name="S40P14" localSheetId="0">#REF!</definedName>
    <definedName name="S40P14">#REF!</definedName>
    <definedName name="S40P15" localSheetId="0">#REF!</definedName>
    <definedName name="S40P15">#REF!</definedName>
    <definedName name="S40P16" localSheetId="0">#REF!</definedName>
    <definedName name="S40P16">#REF!</definedName>
    <definedName name="S40P17" localSheetId="0">#REF!</definedName>
    <definedName name="S40P17">#REF!</definedName>
    <definedName name="S40P18" localSheetId="0">#REF!</definedName>
    <definedName name="S40P18">#REF!</definedName>
    <definedName name="S40P19" localSheetId="0">#REF!</definedName>
    <definedName name="S40P19">#REF!</definedName>
    <definedName name="S40P2" localSheetId="0">#REF!</definedName>
    <definedName name="S40P2">#REF!</definedName>
    <definedName name="S40P20" localSheetId="0">#REF!</definedName>
    <definedName name="S40P20">#REF!</definedName>
    <definedName name="S40P21" localSheetId="0">#REF!</definedName>
    <definedName name="S40P21">#REF!</definedName>
    <definedName name="S40P22" localSheetId="0">#REF!</definedName>
    <definedName name="S40P22">#REF!</definedName>
    <definedName name="S40P23" localSheetId="0">#REF!</definedName>
    <definedName name="S40P23">#REF!</definedName>
    <definedName name="S40P24" localSheetId="0">#REF!</definedName>
    <definedName name="S40P24">#REF!</definedName>
    <definedName name="S40P3" localSheetId="0">#REF!</definedName>
    <definedName name="S40P3">#REF!</definedName>
    <definedName name="S40P4" localSheetId="0">#REF!</definedName>
    <definedName name="S40P4">#REF!</definedName>
    <definedName name="S40P5" localSheetId="0">#REF!</definedName>
    <definedName name="S40P5">#REF!</definedName>
    <definedName name="S40P6" localSheetId="0">#REF!</definedName>
    <definedName name="S40P6">#REF!</definedName>
    <definedName name="S40P7" localSheetId="0">#REF!</definedName>
    <definedName name="S40P7">#REF!</definedName>
    <definedName name="S40P8" localSheetId="0">#REF!</definedName>
    <definedName name="S40P8">#REF!</definedName>
    <definedName name="S40P9" localSheetId="0">#REF!</definedName>
    <definedName name="S40P9">#REF!</definedName>
    <definedName name="S40R1" localSheetId="0">#REF!</definedName>
    <definedName name="S40R1">#REF!</definedName>
    <definedName name="S40R10" localSheetId="0">#REF!</definedName>
    <definedName name="S40R10">#REF!</definedName>
    <definedName name="S40R11" localSheetId="0">#REF!</definedName>
    <definedName name="S40R11">#REF!</definedName>
    <definedName name="S40R12" localSheetId="0">#REF!</definedName>
    <definedName name="S40R12">#REF!</definedName>
    <definedName name="S40R13" localSheetId="0">#REF!</definedName>
    <definedName name="S40R13">#REF!</definedName>
    <definedName name="S40R14" localSheetId="0">#REF!</definedName>
    <definedName name="S40R14">#REF!</definedName>
    <definedName name="S40R15" localSheetId="0">#REF!</definedName>
    <definedName name="S40R15">#REF!</definedName>
    <definedName name="S40R16" localSheetId="0">#REF!</definedName>
    <definedName name="S40R16">#REF!</definedName>
    <definedName name="S40R17" localSheetId="0">#REF!</definedName>
    <definedName name="S40R17">#REF!</definedName>
    <definedName name="S40R18" localSheetId="0">#REF!</definedName>
    <definedName name="S40R18">#REF!</definedName>
    <definedName name="S40R19" localSheetId="0">#REF!</definedName>
    <definedName name="S40R19">#REF!</definedName>
    <definedName name="S40R2" localSheetId="0">#REF!</definedName>
    <definedName name="S40R2">#REF!</definedName>
    <definedName name="S40R20" localSheetId="0">#REF!</definedName>
    <definedName name="S40R20">#REF!</definedName>
    <definedName name="S40R21" localSheetId="0">#REF!</definedName>
    <definedName name="S40R21">#REF!</definedName>
    <definedName name="S40R22" localSheetId="0">#REF!</definedName>
    <definedName name="S40R22">#REF!</definedName>
    <definedName name="S40R23" localSheetId="0">#REF!</definedName>
    <definedName name="S40R23">#REF!</definedName>
    <definedName name="S40R24" localSheetId="0">#REF!</definedName>
    <definedName name="S40R24">#REF!</definedName>
    <definedName name="S40R3" localSheetId="0">#REF!</definedName>
    <definedName name="S40R3">#REF!</definedName>
    <definedName name="S40R4" localSheetId="0">#REF!</definedName>
    <definedName name="S40R4">#REF!</definedName>
    <definedName name="S40R5" localSheetId="0">#REF!</definedName>
    <definedName name="S40R5">#REF!</definedName>
    <definedName name="S40R6" localSheetId="0">#REF!</definedName>
    <definedName name="S40R6">#REF!</definedName>
    <definedName name="S40R7" localSheetId="0">#REF!</definedName>
    <definedName name="S40R7">#REF!</definedName>
    <definedName name="S40R8" localSheetId="0">#REF!</definedName>
    <definedName name="S40R8">#REF!</definedName>
    <definedName name="S40R9" localSheetId="0">#REF!</definedName>
    <definedName name="S40R9">#REF!</definedName>
    <definedName name="S41P1" localSheetId="0">#REF!</definedName>
    <definedName name="S41P1">#REF!</definedName>
    <definedName name="S41P10" localSheetId="0">#REF!</definedName>
    <definedName name="S41P10">#REF!</definedName>
    <definedName name="S41P11" localSheetId="0">#REF!</definedName>
    <definedName name="S41P11">#REF!</definedName>
    <definedName name="S41P12" localSheetId="0">#REF!</definedName>
    <definedName name="S41P12">#REF!</definedName>
    <definedName name="S41P13" localSheetId="0">#REF!</definedName>
    <definedName name="S41P13">#REF!</definedName>
    <definedName name="S41P14" localSheetId="0">#REF!</definedName>
    <definedName name="S41P14">#REF!</definedName>
    <definedName name="S41P15" localSheetId="0">#REF!</definedName>
    <definedName name="S41P15">#REF!</definedName>
    <definedName name="S41P16" localSheetId="0">#REF!</definedName>
    <definedName name="S41P16">#REF!</definedName>
    <definedName name="S41P17" localSheetId="0">#REF!</definedName>
    <definedName name="S41P17">#REF!</definedName>
    <definedName name="S41P18" localSheetId="0">#REF!</definedName>
    <definedName name="S41P18">#REF!</definedName>
    <definedName name="S41P19" localSheetId="0">#REF!</definedName>
    <definedName name="S41P19">#REF!</definedName>
    <definedName name="S41P2" localSheetId="0">#REF!</definedName>
    <definedName name="S41P2">#REF!</definedName>
    <definedName name="S41P20" localSheetId="0">#REF!</definedName>
    <definedName name="S41P20">#REF!</definedName>
    <definedName name="S41P21" localSheetId="0">#REF!</definedName>
    <definedName name="S41P21">#REF!</definedName>
    <definedName name="S41P22" localSheetId="0">#REF!</definedName>
    <definedName name="S41P22">#REF!</definedName>
    <definedName name="S41P23" localSheetId="0">#REF!</definedName>
    <definedName name="S41P23">#REF!</definedName>
    <definedName name="S41P24" localSheetId="0">#REF!</definedName>
    <definedName name="S41P24">#REF!</definedName>
    <definedName name="S41P3" localSheetId="0">#REF!</definedName>
    <definedName name="S41P3">#REF!</definedName>
    <definedName name="S41P4" localSheetId="0">#REF!</definedName>
    <definedName name="S41P4">#REF!</definedName>
    <definedName name="S41P5" localSheetId="0">#REF!</definedName>
    <definedName name="S41P5">#REF!</definedName>
    <definedName name="S41P6" localSheetId="0">#REF!</definedName>
    <definedName name="S41P6">#REF!</definedName>
    <definedName name="S41P7" localSheetId="0">#REF!</definedName>
    <definedName name="S41P7">#REF!</definedName>
    <definedName name="S41P8" localSheetId="0">#REF!</definedName>
    <definedName name="S41P8">#REF!</definedName>
    <definedName name="S41P9" localSheetId="0">#REF!</definedName>
    <definedName name="S41P9">#REF!</definedName>
    <definedName name="S41R1" localSheetId="0">#REF!</definedName>
    <definedName name="S41R1">#REF!</definedName>
    <definedName name="S41R10" localSheetId="0">#REF!</definedName>
    <definedName name="S41R10">#REF!</definedName>
    <definedName name="S41R11" localSheetId="0">#REF!</definedName>
    <definedName name="S41R11">#REF!</definedName>
    <definedName name="S41R12" localSheetId="0">#REF!</definedName>
    <definedName name="S41R12">#REF!</definedName>
    <definedName name="S41R13" localSheetId="0">#REF!</definedName>
    <definedName name="S41R13">#REF!</definedName>
    <definedName name="S41R14" localSheetId="0">#REF!</definedName>
    <definedName name="S41R14">#REF!</definedName>
    <definedName name="S41R15" localSheetId="0">#REF!</definedName>
    <definedName name="S41R15">#REF!</definedName>
    <definedName name="S41R16" localSheetId="0">#REF!</definedName>
    <definedName name="S41R16">#REF!</definedName>
    <definedName name="S41R17" localSheetId="0">#REF!</definedName>
    <definedName name="S41R17">#REF!</definedName>
    <definedName name="S41R18" localSheetId="0">#REF!</definedName>
    <definedName name="S41R18">#REF!</definedName>
    <definedName name="S41R19" localSheetId="0">#REF!</definedName>
    <definedName name="S41R19">#REF!</definedName>
    <definedName name="S41R2" localSheetId="0">#REF!</definedName>
    <definedName name="S41R2">#REF!</definedName>
    <definedName name="S41R20" localSheetId="0">#REF!</definedName>
    <definedName name="S41R20">#REF!</definedName>
    <definedName name="S41R21" localSheetId="0">#REF!</definedName>
    <definedName name="S41R21">#REF!</definedName>
    <definedName name="S41R22" localSheetId="0">#REF!</definedName>
    <definedName name="S41R22">#REF!</definedName>
    <definedName name="S41R23" localSheetId="0">#REF!</definedName>
    <definedName name="S41R23">#REF!</definedName>
    <definedName name="S41R24" localSheetId="0">#REF!</definedName>
    <definedName name="S41R24">#REF!</definedName>
    <definedName name="S41R3" localSheetId="0">#REF!</definedName>
    <definedName name="S41R3">#REF!</definedName>
    <definedName name="S41R4" localSheetId="0">#REF!</definedName>
    <definedName name="S41R4">#REF!</definedName>
    <definedName name="S41R5" localSheetId="0">#REF!</definedName>
    <definedName name="S41R5">#REF!</definedName>
    <definedName name="S41R6" localSheetId="0">#REF!</definedName>
    <definedName name="S41R6">#REF!</definedName>
    <definedName name="S41R7" localSheetId="0">#REF!</definedName>
    <definedName name="S41R7">#REF!</definedName>
    <definedName name="S41R8" localSheetId="0">#REF!</definedName>
    <definedName name="S41R8">#REF!</definedName>
    <definedName name="S41R9" localSheetId="0">#REF!</definedName>
    <definedName name="S41R9">#REF!</definedName>
    <definedName name="S42P1" localSheetId="0">#REF!</definedName>
    <definedName name="S42P1">#REF!</definedName>
    <definedName name="S42P10" localSheetId="0">#REF!</definedName>
    <definedName name="S42P10">#REF!</definedName>
    <definedName name="S42P11" localSheetId="0">#REF!</definedName>
    <definedName name="S42P11">#REF!</definedName>
    <definedName name="S42P12" localSheetId="0">#REF!</definedName>
    <definedName name="S42P12">#REF!</definedName>
    <definedName name="S42P13" localSheetId="0">#REF!</definedName>
    <definedName name="S42P13">#REF!</definedName>
    <definedName name="S42P14" localSheetId="0">#REF!</definedName>
    <definedName name="S42P14">#REF!</definedName>
    <definedName name="S42P15" localSheetId="0">#REF!</definedName>
    <definedName name="S42P15">#REF!</definedName>
    <definedName name="S42P16" localSheetId="0">#REF!</definedName>
    <definedName name="S42P16">#REF!</definedName>
    <definedName name="S42P17" localSheetId="0">#REF!</definedName>
    <definedName name="S42P17">#REF!</definedName>
    <definedName name="S42P18" localSheetId="0">#REF!</definedName>
    <definedName name="S42P18">#REF!</definedName>
    <definedName name="S42P19" localSheetId="0">#REF!</definedName>
    <definedName name="S42P19">#REF!</definedName>
    <definedName name="S42P2" localSheetId="0">#REF!</definedName>
    <definedName name="S42P2">#REF!</definedName>
    <definedName name="S42P20" localSheetId="0">#REF!</definedName>
    <definedName name="S42P20">#REF!</definedName>
    <definedName name="S42P21" localSheetId="0">#REF!</definedName>
    <definedName name="S42P21">#REF!</definedName>
    <definedName name="S42P22" localSheetId="0">#REF!</definedName>
    <definedName name="S42P22">#REF!</definedName>
    <definedName name="S42P23" localSheetId="0">#REF!</definedName>
    <definedName name="S42P23">#REF!</definedName>
    <definedName name="S42P24" localSheetId="0">#REF!</definedName>
    <definedName name="S42P24">#REF!</definedName>
    <definedName name="S42P3" localSheetId="0">#REF!</definedName>
    <definedName name="S42P3">#REF!</definedName>
    <definedName name="S42P4" localSheetId="0">#REF!</definedName>
    <definedName name="S42P4">#REF!</definedName>
    <definedName name="S42P5" localSheetId="0">#REF!</definedName>
    <definedName name="S42P5">#REF!</definedName>
    <definedName name="S42P6" localSheetId="0">#REF!</definedName>
    <definedName name="S42P6">#REF!</definedName>
    <definedName name="S42P7" localSheetId="0">#REF!</definedName>
    <definedName name="S42P7">#REF!</definedName>
    <definedName name="S42P8" localSheetId="0">#REF!</definedName>
    <definedName name="S42P8">#REF!</definedName>
    <definedName name="S42P9" localSheetId="0">#REF!</definedName>
    <definedName name="S42P9">#REF!</definedName>
    <definedName name="S42R1" localSheetId="0">#REF!</definedName>
    <definedName name="S42R1">#REF!</definedName>
    <definedName name="S42R10" localSheetId="0">#REF!</definedName>
    <definedName name="S42R10">#REF!</definedName>
    <definedName name="S42R11" localSheetId="0">#REF!</definedName>
    <definedName name="S42R11">#REF!</definedName>
    <definedName name="S42R12" localSheetId="0">#REF!</definedName>
    <definedName name="S42R12">#REF!</definedName>
    <definedName name="S42R13" localSheetId="0">#REF!</definedName>
    <definedName name="S42R13">#REF!</definedName>
    <definedName name="S42R14" localSheetId="0">#REF!</definedName>
    <definedName name="S42R14">#REF!</definedName>
    <definedName name="S42R15" localSheetId="0">#REF!</definedName>
    <definedName name="S42R15">#REF!</definedName>
    <definedName name="S42R16" localSheetId="0">#REF!</definedName>
    <definedName name="S42R16">#REF!</definedName>
    <definedName name="S42R17" localSheetId="0">#REF!</definedName>
    <definedName name="S42R17">#REF!</definedName>
    <definedName name="S42R18" localSheetId="0">#REF!</definedName>
    <definedName name="S42R18">#REF!</definedName>
    <definedName name="S42R19" localSheetId="0">#REF!</definedName>
    <definedName name="S42R19">#REF!</definedName>
    <definedName name="S42R2" localSheetId="0">#REF!</definedName>
    <definedName name="S42R2">#REF!</definedName>
    <definedName name="S42R20" localSheetId="0">#REF!</definedName>
    <definedName name="S42R20">#REF!</definedName>
    <definedName name="S42R21" localSheetId="0">#REF!</definedName>
    <definedName name="S42R21">#REF!</definedName>
    <definedName name="S42R22" localSheetId="0">#REF!</definedName>
    <definedName name="S42R22">#REF!</definedName>
    <definedName name="S42R23" localSheetId="0">#REF!</definedName>
    <definedName name="S42R23">#REF!</definedName>
    <definedName name="S42R24" localSheetId="0">#REF!</definedName>
    <definedName name="S42R24">#REF!</definedName>
    <definedName name="S42R3" localSheetId="0">#REF!</definedName>
    <definedName name="S42R3">#REF!</definedName>
    <definedName name="S42R4" localSheetId="0">#REF!</definedName>
    <definedName name="S42R4">#REF!</definedName>
    <definedName name="S42R5" localSheetId="0">#REF!</definedName>
    <definedName name="S42R5">#REF!</definedName>
    <definedName name="S42R6" localSheetId="0">#REF!</definedName>
    <definedName name="S42R6">#REF!</definedName>
    <definedName name="S42R7" localSheetId="0">#REF!</definedName>
    <definedName name="S42R7">#REF!</definedName>
    <definedName name="S42R8" localSheetId="0">#REF!</definedName>
    <definedName name="S42R8">#REF!</definedName>
    <definedName name="S42R9" localSheetId="0">#REF!</definedName>
    <definedName name="S42R9">#REF!</definedName>
    <definedName name="S43P1" localSheetId="0">#REF!</definedName>
    <definedName name="S43P1">#REF!</definedName>
    <definedName name="S43P10" localSheetId="0">#REF!</definedName>
    <definedName name="S43P10">#REF!</definedName>
    <definedName name="S43P11" localSheetId="0">#REF!</definedName>
    <definedName name="S43P11">#REF!</definedName>
    <definedName name="S43P12" localSheetId="0">#REF!</definedName>
    <definedName name="S43P12">#REF!</definedName>
    <definedName name="S43P13" localSheetId="0">#REF!</definedName>
    <definedName name="S43P13">#REF!</definedName>
    <definedName name="S43P14" localSheetId="0">#REF!</definedName>
    <definedName name="S43P14">#REF!</definedName>
    <definedName name="S43P15" localSheetId="0">#REF!</definedName>
    <definedName name="S43P15">#REF!</definedName>
    <definedName name="S43P16" localSheetId="0">#REF!</definedName>
    <definedName name="S43P16">#REF!</definedName>
    <definedName name="S43P17" localSheetId="0">#REF!</definedName>
    <definedName name="S43P17">#REF!</definedName>
    <definedName name="S43P18" localSheetId="0">#REF!</definedName>
    <definedName name="S43P18">#REF!</definedName>
    <definedName name="S43P19" localSheetId="0">#REF!</definedName>
    <definedName name="S43P19">#REF!</definedName>
    <definedName name="S43P2" localSheetId="0">#REF!</definedName>
    <definedName name="S43P2">#REF!</definedName>
    <definedName name="S43P20" localSheetId="0">#REF!</definedName>
    <definedName name="S43P20">#REF!</definedName>
    <definedName name="S43P21" localSheetId="0">#REF!</definedName>
    <definedName name="S43P21">#REF!</definedName>
    <definedName name="S43P22" localSheetId="0">#REF!</definedName>
    <definedName name="S43P22">#REF!</definedName>
    <definedName name="S43P23" localSheetId="0">#REF!</definedName>
    <definedName name="S43P23">#REF!</definedName>
    <definedName name="S43P24" localSheetId="0">#REF!</definedName>
    <definedName name="S43P24">#REF!</definedName>
    <definedName name="S43P3" localSheetId="0">#REF!</definedName>
    <definedName name="S43P3">#REF!</definedName>
    <definedName name="S43P4" localSheetId="0">#REF!</definedName>
    <definedName name="S43P4">#REF!</definedName>
    <definedName name="S43P5" localSheetId="0">#REF!</definedName>
    <definedName name="S43P5">#REF!</definedName>
    <definedName name="S43P6" localSheetId="0">#REF!</definedName>
    <definedName name="S43P6">#REF!</definedName>
    <definedName name="S43P7" localSheetId="0">#REF!</definedName>
    <definedName name="S43P7">#REF!</definedName>
    <definedName name="S43P8" localSheetId="0">#REF!</definedName>
    <definedName name="S43P8">#REF!</definedName>
    <definedName name="S43P9" localSheetId="0">#REF!</definedName>
    <definedName name="S43P9">#REF!</definedName>
    <definedName name="S43R1" localSheetId="0">#REF!</definedName>
    <definedName name="S43R1">#REF!</definedName>
    <definedName name="S43R10" localSheetId="0">#REF!</definedName>
    <definedName name="S43R10">#REF!</definedName>
    <definedName name="S43R11" localSheetId="0">#REF!</definedName>
    <definedName name="S43R11">#REF!</definedName>
    <definedName name="S43R12" localSheetId="0">#REF!</definedName>
    <definedName name="S43R12">#REF!</definedName>
    <definedName name="S43R13" localSheetId="0">#REF!</definedName>
    <definedName name="S43R13">#REF!</definedName>
    <definedName name="S43R14" localSheetId="0">#REF!</definedName>
    <definedName name="S43R14">#REF!</definedName>
    <definedName name="S43R15" localSheetId="0">#REF!</definedName>
    <definedName name="S43R15">#REF!</definedName>
    <definedName name="S43R16" localSheetId="0">#REF!</definedName>
    <definedName name="S43R16">#REF!</definedName>
    <definedName name="S43R17" localSheetId="0">#REF!</definedName>
    <definedName name="S43R17">#REF!</definedName>
    <definedName name="S43R18" localSheetId="0">#REF!</definedName>
    <definedName name="S43R18">#REF!</definedName>
    <definedName name="S43R19" localSheetId="0">#REF!</definedName>
    <definedName name="S43R19">#REF!</definedName>
    <definedName name="S43R2" localSheetId="0">#REF!</definedName>
    <definedName name="S43R2">#REF!</definedName>
    <definedName name="S43R20" localSheetId="0">#REF!</definedName>
    <definedName name="S43R20">#REF!</definedName>
    <definedName name="S43R21" localSheetId="0">#REF!</definedName>
    <definedName name="S43R21">#REF!</definedName>
    <definedName name="S43R22" localSheetId="0">#REF!</definedName>
    <definedName name="S43R22">#REF!</definedName>
    <definedName name="S43R23" localSheetId="0">#REF!</definedName>
    <definedName name="S43R23">#REF!</definedName>
    <definedName name="S43R24" localSheetId="0">#REF!</definedName>
    <definedName name="S43R24">#REF!</definedName>
    <definedName name="S43R3" localSheetId="0">#REF!</definedName>
    <definedName name="S43R3">#REF!</definedName>
    <definedName name="S43R4" localSheetId="0">#REF!</definedName>
    <definedName name="S43R4">#REF!</definedName>
    <definedName name="S43R5" localSheetId="0">#REF!</definedName>
    <definedName name="S43R5">#REF!</definedName>
    <definedName name="S43R6" localSheetId="0">#REF!</definedName>
    <definedName name="S43R6">#REF!</definedName>
    <definedName name="S43R7" localSheetId="0">#REF!</definedName>
    <definedName name="S43R7">#REF!</definedName>
    <definedName name="S43R8" localSheetId="0">#REF!</definedName>
    <definedName name="S43R8">#REF!</definedName>
    <definedName name="S43R9" localSheetId="0">#REF!</definedName>
    <definedName name="S43R9">#REF!</definedName>
    <definedName name="S44P1" localSheetId="0">#REF!</definedName>
    <definedName name="S44P1">#REF!</definedName>
    <definedName name="S44P10" localSheetId="0">#REF!</definedName>
    <definedName name="S44P10">#REF!</definedName>
    <definedName name="S44P11" localSheetId="0">#REF!</definedName>
    <definedName name="S44P11">#REF!</definedName>
    <definedName name="S44P12" localSheetId="0">#REF!</definedName>
    <definedName name="S44P12">#REF!</definedName>
    <definedName name="S44P13" localSheetId="0">#REF!</definedName>
    <definedName name="S44P13">#REF!</definedName>
    <definedName name="S44P14" localSheetId="0">#REF!</definedName>
    <definedName name="S44P14">#REF!</definedName>
    <definedName name="S44P15" localSheetId="0">#REF!</definedName>
    <definedName name="S44P15">#REF!</definedName>
    <definedName name="S44P16" localSheetId="0">#REF!</definedName>
    <definedName name="S44P16">#REF!</definedName>
    <definedName name="S44P17" localSheetId="0">#REF!</definedName>
    <definedName name="S44P17">#REF!</definedName>
    <definedName name="S44P18" localSheetId="0">#REF!</definedName>
    <definedName name="S44P18">#REF!</definedName>
    <definedName name="S44P19" localSheetId="0">#REF!</definedName>
    <definedName name="S44P19">#REF!</definedName>
    <definedName name="S44P2" localSheetId="0">#REF!</definedName>
    <definedName name="S44P2">#REF!</definedName>
    <definedName name="S44P20" localSheetId="0">#REF!</definedName>
    <definedName name="S44P20">#REF!</definedName>
    <definedName name="S44P21" localSheetId="0">#REF!</definedName>
    <definedName name="S44P21">#REF!</definedName>
    <definedName name="S44P22" localSheetId="0">#REF!</definedName>
    <definedName name="S44P22">#REF!</definedName>
    <definedName name="S44P23" localSheetId="0">#REF!</definedName>
    <definedName name="S44P23">#REF!</definedName>
    <definedName name="S44P24" localSheetId="0">#REF!</definedName>
    <definedName name="S44P24">#REF!</definedName>
    <definedName name="S44P3" localSheetId="0">#REF!</definedName>
    <definedName name="S44P3">#REF!</definedName>
    <definedName name="S44P4" localSheetId="0">#REF!</definedName>
    <definedName name="S44P4">#REF!</definedName>
    <definedName name="S44P5" localSheetId="0">#REF!</definedName>
    <definedName name="S44P5">#REF!</definedName>
    <definedName name="S44P6" localSheetId="0">#REF!</definedName>
    <definedName name="S44P6">#REF!</definedName>
    <definedName name="S44P7" localSheetId="0">#REF!</definedName>
    <definedName name="S44P7">#REF!</definedName>
    <definedName name="S44P8" localSheetId="0">#REF!</definedName>
    <definedName name="S44P8">#REF!</definedName>
    <definedName name="S44P9" localSheetId="0">#REF!</definedName>
    <definedName name="S44P9">#REF!</definedName>
    <definedName name="S44R1" localSheetId="0">#REF!</definedName>
    <definedName name="S44R1">#REF!</definedName>
    <definedName name="S44R10" localSheetId="0">#REF!</definedName>
    <definedName name="S44R10">#REF!</definedName>
    <definedName name="S44R11" localSheetId="0">#REF!</definedName>
    <definedName name="S44R11">#REF!</definedName>
    <definedName name="S44R12" localSheetId="0">#REF!</definedName>
    <definedName name="S44R12">#REF!</definedName>
    <definedName name="S44R13" localSheetId="0">#REF!</definedName>
    <definedName name="S44R13">#REF!</definedName>
    <definedName name="S44R14" localSheetId="0">#REF!</definedName>
    <definedName name="S44R14">#REF!</definedName>
    <definedName name="S44R15" localSheetId="0">#REF!</definedName>
    <definedName name="S44R15">#REF!</definedName>
    <definedName name="S44R16" localSheetId="0">#REF!</definedName>
    <definedName name="S44R16">#REF!</definedName>
    <definedName name="S44R17" localSheetId="0">#REF!</definedName>
    <definedName name="S44R17">#REF!</definedName>
    <definedName name="S44R18" localSheetId="0">#REF!</definedName>
    <definedName name="S44R18">#REF!</definedName>
    <definedName name="S44R19" localSheetId="0">#REF!</definedName>
    <definedName name="S44R19">#REF!</definedName>
    <definedName name="S44R2" localSheetId="0">#REF!</definedName>
    <definedName name="S44R2">#REF!</definedName>
    <definedName name="S44R20" localSheetId="0">#REF!</definedName>
    <definedName name="S44R20">#REF!</definedName>
    <definedName name="S44R21" localSheetId="0">#REF!</definedName>
    <definedName name="S44R21">#REF!</definedName>
    <definedName name="S44R22" localSheetId="0">#REF!</definedName>
    <definedName name="S44R22">#REF!</definedName>
    <definedName name="S44R23" localSheetId="0">#REF!</definedName>
    <definedName name="S44R23">#REF!</definedName>
    <definedName name="S44R24" localSheetId="0">#REF!</definedName>
    <definedName name="S44R24">#REF!</definedName>
    <definedName name="S44R3" localSheetId="0">#REF!</definedName>
    <definedName name="S44R3">#REF!</definedName>
    <definedName name="S44R4" localSheetId="0">#REF!</definedName>
    <definedName name="S44R4">#REF!</definedName>
    <definedName name="S44R5" localSheetId="0">#REF!</definedName>
    <definedName name="S44R5">#REF!</definedName>
    <definedName name="S44R6" localSheetId="0">#REF!</definedName>
    <definedName name="S44R6">#REF!</definedName>
    <definedName name="S44R7" localSheetId="0">#REF!</definedName>
    <definedName name="S44R7">#REF!</definedName>
    <definedName name="S44R8" localSheetId="0">#REF!</definedName>
    <definedName name="S44R8">#REF!</definedName>
    <definedName name="S44R9" localSheetId="0">#REF!</definedName>
    <definedName name="S44R9">#REF!</definedName>
    <definedName name="S45P1" localSheetId="0">#REF!</definedName>
    <definedName name="S45P1">#REF!</definedName>
    <definedName name="S45P10" localSheetId="0">#REF!</definedName>
    <definedName name="S45P10">#REF!</definedName>
    <definedName name="S45P11" localSheetId="0">#REF!</definedName>
    <definedName name="S45P11">#REF!</definedName>
    <definedName name="S45P12" localSheetId="0">#REF!</definedName>
    <definedName name="S45P12">#REF!</definedName>
    <definedName name="S45P13" localSheetId="0">#REF!</definedName>
    <definedName name="S45P13">#REF!</definedName>
    <definedName name="S45P14" localSheetId="0">#REF!</definedName>
    <definedName name="S45P14">#REF!</definedName>
    <definedName name="S45P15" localSheetId="0">#REF!</definedName>
    <definedName name="S45P15">#REF!</definedName>
    <definedName name="S45P16" localSheetId="0">#REF!</definedName>
    <definedName name="S45P16">#REF!</definedName>
    <definedName name="S45P17" localSheetId="0">#REF!</definedName>
    <definedName name="S45P17">#REF!</definedName>
    <definedName name="S45P18" localSheetId="0">#REF!</definedName>
    <definedName name="S45P18">#REF!</definedName>
    <definedName name="S45P19" localSheetId="0">#REF!</definedName>
    <definedName name="S45P19">#REF!</definedName>
    <definedName name="S45P2" localSheetId="0">#REF!</definedName>
    <definedName name="S45P2">#REF!</definedName>
    <definedName name="S45P20" localSheetId="0">#REF!</definedName>
    <definedName name="S45P20">#REF!</definedName>
    <definedName name="S45P21" localSheetId="0">#REF!</definedName>
    <definedName name="S45P21">#REF!</definedName>
    <definedName name="S45P22" localSheetId="0">#REF!</definedName>
    <definedName name="S45P22">#REF!</definedName>
    <definedName name="S45P23" localSheetId="0">#REF!</definedName>
    <definedName name="S45P23">#REF!</definedName>
    <definedName name="S45P24" localSheetId="0">#REF!</definedName>
    <definedName name="S45P24">#REF!</definedName>
    <definedName name="S45P3" localSheetId="0">#REF!</definedName>
    <definedName name="S45P3">#REF!</definedName>
    <definedName name="S45P4" localSheetId="0">#REF!</definedName>
    <definedName name="S45P4">#REF!</definedName>
    <definedName name="S45P5" localSheetId="0">#REF!</definedName>
    <definedName name="S45P5">#REF!</definedName>
    <definedName name="S45P6" localSheetId="0">#REF!</definedName>
    <definedName name="S45P6">#REF!</definedName>
    <definedName name="S45P7" localSheetId="0">#REF!</definedName>
    <definedName name="S45P7">#REF!</definedName>
    <definedName name="S45P8" localSheetId="0">#REF!</definedName>
    <definedName name="S45P8">#REF!</definedName>
    <definedName name="S45P9" localSheetId="0">#REF!</definedName>
    <definedName name="S45P9">#REF!</definedName>
    <definedName name="S45R1" localSheetId="0">#REF!</definedName>
    <definedName name="S45R1">#REF!</definedName>
    <definedName name="S45R10" localSheetId="0">#REF!</definedName>
    <definedName name="S45R10">#REF!</definedName>
    <definedName name="S45R11" localSheetId="0">#REF!</definedName>
    <definedName name="S45R11">#REF!</definedName>
    <definedName name="S45R12" localSheetId="0">#REF!</definedName>
    <definedName name="S45R12">#REF!</definedName>
    <definedName name="S45R13" localSheetId="0">#REF!</definedName>
    <definedName name="S45R13">#REF!</definedName>
    <definedName name="S45R14" localSheetId="0">#REF!</definedName>
    <definedName name="S45R14">#REF!</definedName>
    <definedName name="S45R15" localSheetId="0">#REF!</definedName>
    <definedName name="S45R15">#REF!</definedName>
    <definedName name="S45R16" localSheetId="0">#REF!</definedName>
    <definedName name="S45R16">#REF!</definedName>
    <definedName name="S45R17" localSheetId="0">#REF!</definedName>
    <definedName name="S45R17">#REF!</definedName>
    <definedName name="S45R18" localSheetId="0">#REF!</definedName>
    <definedName name="S45R18">#REF!</definedName>
    <definedName name="S45R19" localSheetId="0">#REF!</definedName>
    <definedName name="S45R19">#REF!</definedName>
    <definedName name="S45R2" localSheetId="0">#REF!</definedName>
    <definedName name="S45R2">#REF!</definedName>
    <definedName name="S45R20" localSheetId="0">#REF!</definedName>
    <definedName name="S45R20">#REF!</definedName>
    <definedName name="S45R21" localSheetId="0">#REF!</definedName>
    <definedName name="S45R21">#REF!</definedName>
    <definedName name="S45R22" localSheetId="0">#REF!</definedName>
    <definedName name="S45R22">#REF!</definedName>
    <definedName name="S45R23" localSheetId="0">#REF!</definedName>
    <definedName name="S45R23">#REF!</definedName>
    <definedName name="S45R24" localSheetId="0">#REF!</definedName>
    <definedName name="S45R24">#REF!</definedName>
    <definedName name="S45R3" localSheetId="0">#REF!</definedName>
    <definedName name="S45R3">#REF!</definedName>
    <definedName name="S45R4" localSheetId="0">#REF!</definedName>
    <definedName name="S45R4">#REF!</definedName>
    <definedName name="S45R5" localSheetId="0">#REF!</definedName>
    <definedName name="S45R5">#REF!</definedName>
    <definedName name="S45R6" localSheetId="0">#REF!</definedName>
    <definedName name="S45R6">#REF!</definedName>
    <definedName name="S45R7" localSheetId="0">#REF!</definedName>
    <definedName name="S45R7">#REF!</definedName>
    <definedName name="S45R8" localSheetId="0">#REF!</definedName>
    <definedName name="S45R8">#REF!</definedName>
    <definedName name="S45R9" localSheetId="0">#REF!</definedName>
    <definedName name="S45R9">#REF!</definedName>
    <definedName name="S4P1" localSheetId="0">#REF!</definedName>
    <definedName name="S4P1">#REF!</definedName>
    <definedName name="S4P10" localSheetId="0">#REF!</definedName>
    <definedName name="S4P10">#REF!</definedName>
    <definedName name="S4P11" localSheetId="0">#REF!</definedName>
    <definedName name="S4P11">#REF!</definedName>
    <definedName name="S4P12" localSheetId="0">#REF!</definedName>
    <definedName name="S4P12">#REF!</definedName>
    <definedName name="S4P13" localSheetId="0">#REF!</definedName>
    <definedName name="S4P13">#REF!</definedName>
    <definedName name="S4P14" localSheetId="0">#REF!</definedName>
    <definedName name="S4P14">#REF!</definedName>
    <definedName name="S4P15" localSheetId="0">#REF!</definedName>
    <definedName name="S4P15">#REF!</definedName>
    <definedName name="S4P16" localSheetId="0">#REF!</definedName>
    <definedName name="S4P16">#REF!</definedName>
    <definedName name="S4P17" localSheetId="0">#REF!</definedName>
    <definedName name="S4P17">#REF!</definedName>
    <definedName name="S4P18" localSheetId="0">#REF!</definedName>
    <definedName name="S4P18">#REF!</definedName>
    <definedName name="S4P19" localSheetId="0">#REF!</definedName>
    <definedName name="S4P19">#REF!</definedName>
    <definedName name="S4P2" localSheetId="0">#REF!</definedName>
    <definedName name="S4P2">#REF!</definedName>
    <definedName name="S4P20" localSheetId="0">#REF!</definedName>
    <definedName name="S4P20">#REF!</definedName>
    <definedName name="S4P21" localSheetId="0">#REF!</definedName>
    <definedName name="S4P21">#REF!</definedName>
    <definedName name="S4P22" localSheetId="0">#REF!</definedName>
    <definedName name="S4P22">#REF!</definedName>
    <definedName name="S4P23" localSheetId="0">#REF!</definedName>
    <definedName name="S4P23">#REF!</definedName>
    <definedName name="S4P24" localSheetId="0">#REF!</definedName>
    <definedName name="S4P24">#REF!</definedName>
    <definedName name="S4P3" localSheetId="0">#REF!</definedName>
    <definedName name="S4P3">#REF!</definedName>
    <definedName name="S4P4" localSheetId="0">#REF!</definedName>
    <definedName name="S4P4">#REF!</definedName>
    <definedName name="S4P5" localSheetId="0">#REF!</definedName>
    <definedName name="S4P5">#REF!</definedName>
    <definedName name="S4P6" localSheetId="0">#REF!</definedName>
    <definedName name="S4P6">#REF!</definedName>
    <definedName name="S4P7" localSheetId="0">#REF!</definedName>
    <definedName name="S4P7">#REF!</definedName>
    <definedName name="S4P8" localSheetId="0">#REF!</definedName>
    <definedName name="S4P8">#REF!</definedName>
    <definedName name="S4P9" localSheetId="0">#REF!</definedName>
    <definedName name="S4P9">#REF!</definedName>
    <definedName name="S4R1" localSheetId="0">#REF!</definedName>
    <definedName name="S4R1">#REF!</definedName>
    <definedName name="S4R10" localSheetId="0">#REF!</definedName>
    <definedName name="S4R10">#REF!</definedName>
    <definedName name="S4R11" localSheetId="0">#REF!</definedName>
    <definedName name="S4R11">#REF!</definedName>
    <definedName name="S4R12" localSheetId="0">#REF!</definedName>
    <definedName name="S4R12">#REF!</definedName>
    <definedName name="S4R13" localSheetId="0">#REF!</definedName>
    <definedName name="S4R13">#REF!</definedName>
    <definedName name="S4R14" localSheetId="0">#REF!</definedName>
    <definedName name="S4R14">#REF!</definedName>
    <definedName name="S4R15" localSheetId="0">#REF!</definedName>
    <definedName name="S4R15">#REF!</definedName>
    <definedName name="S4R16" localSheetId="0">#REF!</definedName>
    <definedName name="S4R16">#REF!</definedName>
    <definedName name="S4R17" localSheetId="0">#REF!</definedName>
    <definedName name="S4R17">#REF!</definedName>
    <definedName name="S4R18" localSheetId="0">#REF!</definedName>
    <definedName name="S4R18">#REF!</definedName>
    <definedName name="S4R19" localSheetId="0">#REF!</definedName>
    <definedName name="S4R19">#REF!</definedName>
    <definedName name="S4R2" localSheetId="0">#REF!</definedName>
    <definedName name="S4R2">#REF!</definedName>
    <definedName name="S4R20" localSheetId="0">#REF!</definedName>
    <definedName name="S4R20">#REF!</definedName>
    <definedName name="S4R21" localSheetId="0">#REF!</definedName>
    <definedName name="S4R21">#REF!</definedName>
    <definedName name="S4R22" localSheetId="0">#REF!</definedName>
    <definedName name="S4R22">#REF!</definedName>
    <definedName name="S4R23" localSheetId="0">#REF!</definedName>
    <definedName name="S4R23">#REF!</definedName>
    <definedName name="S4R24" localSheetId="0">#REF!</definedName>
    <definedName name="S4R24">#REF!</definedName>
    <definedName name="S4R3" localSheetId="0">#REF!</definedName>
    <definedName name="S4R3">#REF!</definedName>
    <definedName name="S4R4" localSheetId="0">#REF!</definedName>
    <definedName name="S4R4">#REF!</definedName>
    <definedName name="S4R5" localSheetId="0">#REF!</definedName>
    <definedName name="S4R5">#REF!</definedName>
    <definedName name="S4R6" localSheetId="0">#REF!</definedName>
    <definedName name="S4R6">#REF!</definedName>
    <definedName name="S4R7" localSheetId="0">#REF!</definedName>
    <definedName name="S4R7">#REF!</definedName>
    <definedName name="S4R8" localSheetId="0">#REF!</definedName>
    <definedName name="S4R8">#REF!</definedName>
    <definedName name="S4R9" localSheetId="0">#REF!</definedName>
    <definedName name="S4R9">#REF!</definedName>
    <definedName name="S5P1" localSheetId="0">#REF!</definedName>
    <definedName name="S5P1">#REF!</definedName>
    <definedName name="S5P10" localSheetId="0">#REF!</definedName>
    <definedName name="S5P10">#REF!</definedName>
    <definedName name="S5P11" localSheetId="0">#REF!</definedName>
    <definedName name="S5P11">#REF!</definedName>
    <definedName name="S5P12" localSheetId="0">#REF!</definedName>
    <definedName name="S5P12">#REF!</definedName>
    <definedName name="S5P13" localSheetId="0">#REF!</definedName>
    <definedName name="S5P13">#REF!</definedName>
    <definedName name="S5P14" localSheetId="0">#REF!</definedName>
    <definedName name="S5P14">#REF!</definedName>
    <definedName name="S5P15" localSheetId="0">#REF!</definedName>
    <definedName name="S5P15">#REF!</definedName>
    <definedName name="S5P16" localSheetId="0">#REF!</definedName>
    <definedName name="S5P16">#REF!</definedName>
    <definedName name="S5P17" localSheetId="0">#REF!</definedName>
    <definedName name="S5P17">#REF!</definedName>
    <definedName name="S5P18" localSheetId="0">#REF!</definedName>
    <definedName name="S5P18">#REF!</definedName>
    <definedName name="S5P19" localSheetId="0">#REF!</definedName>
    <definedName name="S5P19">#REF!</definedName>
    <definedName name="S5P2" localSheetId="0">#REF!</definedName>
    <definedName name="S5P2">#REF!</definedName>
    <definedName name="S5P20" localSheetId="0">#REF!</definedName>
    <definedName name="S5P20">#REF!</definedName>
    <definedName name="S5P21" localSheetId="0">#REF!</definedName>
    <definedName name="S5P21">#REF!</definedName>
    <definedName name="S5P22" localSheetId="0">#REF!</definedName>
    <definedName name="S5P22">#REF!</definedName>
    <definedName name="S5P23" localSheetId="0">#REF!</definedName>
    <definedName name="S5P23">#REF!</definedName>
    <definedName name="S5P24" localSheetId="0">#REF!</definedName>
    <definedName name="S5P24">#REF!</definedName>
    <definedName name="S5P3" localSheetId="0">#REF!</definedName>
    <definedName name="S5P3">#REF!</definedName>
    <definedName name="S5P4" localSheetId="0">#REF!</definedName>
    <definedName name="S5P4">#REF!</definedName>
    <definedName name="S5P5" localSheetId="0">#REF!</definedName>
    <definedName name="S5P5">#REF!</definedName>
    <definedName name="S5P6" localSheetId="0">#REF!</definedName>
    <definedName name="S5P6">#REF!</definedName>
    <definedName name="S5P7" localSheetId="0">#REF!</definedName>
    <definedName name="S5P7">#REF!</definedName>
    <definedName name="S5P8" localSheetId="0">#REF!</definedName>
    <definedName name="S5P8">#REF!</definedName>
    <definedName name="S5P9" localSheetId="0">#REF!</definedName>
    <definedName name="S5P9">#REF!</definedName>
    <definedName name="S5R1" localSheetId="0">#REF!</definedName>
    <definedName name="S5R1">#REF!</definedName>
    <definedName name="S5R10" localSheetId="0">#REF!</definedName>
    <definedName name="S5R10">#REF!</definedName>
    <definedName name="S5R11" localSheetId="0">#REF!</definedName>
    <definedName name="S5R11">#REF!</definedName>
    <definedName name="S5R12" localSheetId="0">#REF!</definedName>
    <definedName name="S5R12">#REF!</definedName>
    <definedName name="S5R13" localSheetId="0">#REF!</definedName>
    <definedName name="S5R13">#REF!</definedName>
    <definedName name="S5R14" localSheetId="0">#REF!</definedName>
    <definedName name="S5R14">#REF!</definedName>
    <definedName name="S5R15" localSheetId="0">#REF!</definedName>
    <definedName name="S5R15">#REF!</definedName>
    <definedName name="S5R16" localSheetId="0">#REF!</definedName>
    <definedName name="S5R16">#REF!</definedName>
    <definedName name="S5R17" localSheetId="0">#REF!</definedName>
    <definedName name="S5R17">#REF!</definedName>
    <definedName name="S5R18" localSheetId="0">#REF!</definedName>
    <definedName name="S5R18">#REF!</definedName>
    <definedName name="S5R19" localSheetId="0">#REF!</definedName>
    <definedName name="S5R19">#REF!</definedName>
    <definedName name="S5R2" localSheetId="0">#REF!</definedName>
    <definedName name="S5R2">#REF!</definedName>
    <definedName name="S5R20" localSheetId="0">#REF!</definedName>
    <definedName name="S5R20">#REF!</definedName>
    <definedName name="S5R21" localSheetId="0">#REF!</definedName>
    <definedName name="S5R21">#REF!</definedName>
    <definedName name="S5R22" localSheetId="0">#REF!</definedName>
    <definedName name="S5R22">#REF!</definedName>
    <definedName name="S5R23" localSheetId="0">#REF!</definedName>
    <definedName name="S5R23">#REF!</definedName>
    <definedName name="S5R24" localSheetId="0">#REF!</definedName>
    <definedName name="S5R24">#REF!</definedName>
    <definedName name="S5R3" localSheetId="0">#REF!</definedName>
    <definedName name="S5R3">#REF!</definedName>
    <definedName name="S5R4" localSheetId="0">#REF!</definedName>
    <definedName name="S5R4">#REF!</definedName>
    <definedName name="S5R5" localSheetId="0">#REF!</definedName>
    <definedName name="S5R5">#REF!</definedName>
    <definedName name="S5R6" localSheetId="0">#REF!</definedName>
    <definedName name="S5R6">#REF!</definedName>
    <definedName name="S5R7" localSheetId="0">#REF!</definedName>
    <definedName name="S5R7">#REF!</definedName>
    <definedName name="S5R8" localSheetId="0">#REF!</definedName>
    <definedName name="S5R8">#REF!</definedName>
    <definedName name="S5R9" localSheetId="0">#REF!</definedName>
    <definedName name="S5R9">#REF!</definedName>
    <definedName name="S6P1" localSheetId="0">#REF!</definedName>
    <definedName name="S6P1">#REF!</definedName>
    <definedName name="S6P10" localSheetId="0">#REF!</definedName>
    <definedName name="S6P10">#REF!</definedName>
    <definedName name="S6P11" localSheetId="0">#REF!</definedName>
    <definedName name="S6P11">#REF!</definedName>
    <definedName name="S6P12" localSheetId="0">#REF!</definedName>
    <definedName name="S6P12">#REF!</definedName>
    <definedName name="S6P13" localSheetId="0">#REF!</definedName>
    <definedName name="S6P13">#REF!</definedName>
    <definedName name="S6P14" localSheetId="0">#REF!</definedName>
    <definedName name="S6P14">#REF!</definedName>
    <definedName name="S6P15" localSheetId="0">#REF!</definedName>
    <definedName name="S6P15">#REF!</definedName>
    <definedName name="S6P16" localSheetId="0">#REF!</definedName>
    <definedName name="S6P16">#REF!</definedName>
    <definedName name="S6P17" localSheetId="0">#REF!</definedName>
    <definedName name="S6P17">#REF!</definedName>
    <definedName name="S6P18" localSheetId="0">#REF!</definedName>
    <definedName name="S6P18">#REF!</definedName>
    <definedName name="S6P19" localSheetId="0">#REF!</definedName>
    <definedName name="S6P19">#REF!</definedName>
    <definedName name="S6P2" localSheetId="0">#REF!</definedName>
    <definedName name="S6P2">#REF!</definedName>
    <definedName name="S6P20" localSheetId="0">#REF!</definedName>
    <definedName name="S6P20">#REF!</definedName>
    <definedName name="S6P21" localSheetId="0">#REF!</definedName>
    <definedName name="S6P21">#REF!</definedName>
    <definedName name="S6P22" localSheetId="0">#REF!</definedName>
    <definedName name="S6P22">#REF!</definedName>
    <definedName name="S6P23" localSheetId="0">#REF!</definedName>
    <definedName name="S6P23">#REF!</definedName>
    <definedName name="S6P24" localSheetId="0">#REF!</definedName>
    <definedName name="S6P24">#REF!</definedName>
    <definedName name="S6P3" localSheetId="0">#REF!</definedName>
    <definedName name="S6P3">#REF!</definedName>
    <definedName name="S6P4" localSheetId="0">#REF!</definedName>
    <definedName name="S6P4">#REF!</definedName>
    <definedName name="S6P5" localSheetId="0">#REF!</definedName>
    <definedName name="S6P5">#REF!</definedName>
    <definedName name="S6P6" localSheetId="0">#REF!</definedName>
    <definedName name="S6P6">#REF!</definedName>
    <definedName name="S6P7" localSheetId="0">#REF!</definedName>
    <definedName name="S6P7">#REF!</definedName>
    <definedName name="S6P8" localSheetId="0">#REF!</definedName>
    <definedName name="S6P8">#REF!</definedName>
    <definedName name="S6P9" localSheetId="0">#REF!</definedName>
    <definedName name="S6P9">#REF!</definedName>
    <definedName name="S6R1" localSheetId="0">#REF!</definedName>
    <definedName name="S6R1">#REF!</definedName>
    <definedName name="S6R10" localSheetId="0">#REF!</definedName>
    <definedName name="S6R10">#REF!</definedName>
    <definedName name="S6R11" localSheetId="0">#REF!</definedName>
    <definedName name="S6R11">#REF!</definedName>
    <definedName name="S6R12" localSheetId="0">#REF!</definedName>
    <definedName name="S6R12">#REF!</definedName>
    <definedName name="S6R13" localSheetId="0">#REF!</definedName>
    <definedName name="S6R13">#REF!</definedName>
    <definedName name="S6R14" localSheetId="0">#REF!</definedName>
    <definedName name="S6R14">#REF!</definedName>
    <definedName name="S6R15" localSheetId="0">#REF!</definedName>
    <definedName name="S6R15">#REF!</definedName>
    <definedName name="S6R16" localSheetId="0">#REF!</definedName>
    <definedName name="S6R16">#REF!</definedName>
    <definedName name="S6R17" localSheetId="0">#REF!</definedName>
    <definedName name="S6R17">#REF!</definedName>
    <definedName name="S6R18" localSheetId="0">#REF!</definedName>
    <definedName name="S6R18">#REF!</definedName>
    <definedName name="S6R19" localSheetId="0">#REF!</definedName>
    <definedName name="S6R19">#REF!</definedName>
    <definedName name="S6R2" localSheetId="0">#REF!</definedName>
    <definedName name="S6R2">#REF!</definedName>
    <definedName name="S6R20" localSheetId="0">#REF!</definedName>
    <definedName name="S6R20">#REF!</definedName>
    <definedName name="S6R21" localSheetId="0">#REF!</definedName>
    <definedName name="S6R21">#REF!</definedName>
    <definedName name="S6R22" localSheetId="0">#REF!</definedName>
    <definedName name="S6R22">#REF!</definedName>
    <definedName name="S6R23" localSheetId="0">#REF!</definedName>
    <definedName name="S6R23">#REF!</definedName>
    <definedName name="S6R24" localSheetId="0">#REF!</definedName>
    <definedName name="S6R24">#REF!</definedName>
    <definedName name="S6R3" localSheetId="0">#REF!</definedName>
    <definedName name="S6R3">#REF!</definedName>
    <definedName name="S6R4" localSheetId="0">#REF!</definedName>
    <definedName name="S6R4">#REF!</definedName>
    <definedName name="S6R5" localSheetId="0">#REF!</definedName>
    <definedName name="S6R5">#REF!</definedName>
    <definedName name="S6R6" localSheetId="0">#REF!</definedName>
    <definedName name="S6R6">#REF!</definedName>
    <definedName name="S6R7" localSheetId="0">#REF!</definedName>
    <definedName name="S6R7">#REF!</definedName>
    <definedName name="S6R8" localSheetId="0">#REF!</definedName>
    <definedName name="S6R8">#REF!</definedName>
    <definedName name="S6R9" localSheetId="0">#REF!</definedName>
    <definedName name="S6R9">#REF!</definedName>
    <definedName name="S7P1" localSheetId="0">#REF!</definedName>
    <definedName name="S7P1">#REF!</definedName>
    <definedName name="S7P10" localSheetId="0">#REF!</definedName>
    <definedName name="S7P10">#REF!</definedName>
    <definedName name="S7P11" localSheetId="0">#REF!</definedName>
    <definedName name="S7P11">#REF!</definedName>
    <definedName name="S7P12" localSheetId="0">#REF!</definedName>
    <definedName name="S7P12">#REF!</definedName>
    <definedName name="S7P13" localSheetId="0">#REF!</definedName>
    <definedName name="S7P13">#REF!</definedName>
    <definedName name="S7P14" localSheetId="0">#REF!</definedName>
    <definedName name="S7P14">#REF!</definedName>
    <definedName name="S7P15" localSheetId="0">#REF!</definedName>
    <definedName name="S7P15">#REF!</definedName>
    <definedName name="S7P16" localSheetId="0">#REF!</definedName>
    <definedName name="S7P16">#REF!</definedName>
    <definedName name="S7P17" localSheetId="0">#REF!</definedName>
    <definedName name="S7P17">#REF!</definedName>
    <definedName name="S7P18" localSheetId="0">#REF!</definedName>
    <definedName name="S7P18">#REF!</definedName>
    <definedName name="S7P19" localSheetId="0">#REF!</definedName>
    <definedName name="S7P19">#REF!</definedName>
    <definedName name="S7P2" localSheetId="0">#REF!</definedName>
    <definedName name="S7P2">#REF!</definedName>
    <definedName name="S7P20" localSheetId="0">#REF!</definedName>
    <definedName name="S7P20">#REF!</definedName>
    <definedName name="S7P21" localSheetId="0">#REF!</definedName>
    <definedName name="S7P21">#REF!</definedName>
    <definedName name="S7P22" localSheetId="0">#REF!</definedName>
    <definedName name="S7P22">#REF!</definedName>
    <definedName name="S7P23" localSheetId="0">#REF!</definedName>
    <definedName name="S7P23">#REF!</definedName>
    <definedName name="S7P24" localSheetId="0">#REF!</definedName>
    <definedName name="S7P24">#REF!</definedName>
    <definedName name="S7P3" localSheetId="0">#REF!</definedName>
    <definedName name="S7P3">#REF!</definedName>
    <definedName name="S7P4" localSheetId="0">#REF!</definedName>
    <definedName name="S7P4">#REF!</definedName>
    <definedName name="S7P5" localSheetId="0">#REF!</definedName>
    <definedName name="S7P5">#REF!</definedName>
    <definedName name="S7P6" localSheetId="0">#REF!</definedName>
    <definedName name="S7P6">#REF!</definedName>
    <definedName name="S7P7" localSheetId="0">#REF!</definedName>
    <definedName name="S7P7">#REF!</definedName>
    <definedName name="S7P8" localSheetId="0">#REF!</definedName>
    <definedName name="S7P8">#REF!</definedName>
    <definedName name="S7P9" localSheetId="0">#REF!</definedName>
    <definedName name="S7P9">#REF!</definedName>
    <definedName name="S7R1" localSheetId="0">#REF!</definedName>
    <definedName name="S7R1">#REF!</definedName>
    <definedName name="S7R10" localSheetId="0">#REF!</definedName>
    <definedName name="S7R10">#REF!</definedName>
    <definedName name="S7R11" localSheetId="0">#REF!</definedName>
    <definedName name="S7R11">#REF!</definedName>
    <definedName name="S7R12" localSheetId="0">#REF!</definedName>
    <definedName name="S7R12">#REF!</definedName>
    <definedName name="S7R13" localSheetId="0">#REF!</definedName>
    <definedName name="S7R13">#REF!</definedName>
    <definedName name="S7R14" localSheetId="0">#REF!</definedName>
    <definedName name="S7R14">#REF!</definedName>
    <definedName name="S7R15" localSheetId="0">#REF!</definedName>
    <definedName name="S7R15">#REF!</definedName>
    <definedName name="S7R16" localSheetId="0">#REF!</definedName>
    <definedName name="S7R16">#REF!</definedName>
    <definedName name="S7R17" localSheetId="0">#REF!</definedName>
    <definedName name="S7R17">#REF!</definedName>
    <definedName name="S7R18" localSheetId="0">#REF!</definedName>
    <definedName name="S7R18">#REF!</definedName>
    <definedName name="S7R19" localSheetId="0">#REF!</definedName>
    <definedName name="S7R19">#REF!</definedName>
    <definedName name="S7R2" localSheetId="0">#REF!</definedName>
    <definedName name="S7R2">#REF!</definedName>
    <definedName name="S7R20" localSheetId="0">#REF!</definedName>
    <definedName name="S7R20">#REF!</definedName>
    <definedName name="S7R21" localSheetId="0">#REF!</definedName>
    <definedName name="S7R21">#REF!</definedName>
    <definedName name="S7R22" localSheetId="0">#REF!</definedName>
    <definedName name="S7R22">#REF!</definedName>
    <definedName name="S7R23" localSheetId="0">#REF!</definedName>
    <definedName name="S7R23">#REF!</definedName>
    <definedName name="S7R24" localSheetId="0">#REF!</definedName>
    <definedName name="S7R24">#REF!</definedName>
    <definedName name="S7R3" localSheetId="0">#REF!</definedName>
    <definedName name="S7R3">#REF!</definedName>
    <definedName name="S7R4" localSheetId="0">#REF!</definedName>
    <definedName name="S7R4">#REF!</definedName>
    <definedName name="S7R5" localSheetId="0">#REF!</definedName>
    <definedName name="S7R5">#REF!</definedName>
    <definedName name="S7R6" localSheetId="0">#REF!</definedName>
    <definedName name="S7R6">#REF!</definedName>
    <definedName name="S7R7" localSheetId="0">#REF!</definedName>
    <definedName name="S7R7">#REF!</definedName>
    <definedName name="S7R8" localSheetId="0">#REF!</definedName>
    <definedName name="S7R8">#REF!</definedName>
    <definedName name="S7R9" localSheetId="0">#REF!</definedName>
    <definedName name="S7R9">#REF!</definedName>
    <definedName name="S8P1" localSheetId="0">#REF!</definedName>
    <definedName name="S8P1">#REF!</definedName>
    <definedName name="S8P10" localSheetId="0">#REF!</definedName>
    <definedName name="S8P10">#REF!</definedName>
    <definedName name="S8P11" localSheetId="0">#REF!</definedName>
    <definedName name="S8P11">#REF!</definedName>
    <definedName name="S8P12" localSheetId="0">#REF!</definedName>
    <definedName name="S8P12">#REF!</definedName>
    <definedName name="S8P13" localSheetId="0">#REF!</definedName>
    <definedName name="S8P13">#REF!</definedName>
    <definedName name="S8P14" localSheetId="0">#REF!</definedName>
    <definedName name="S8P14">#REF!</definedName>
    <definedName name="S8P15" localSheetId="0">#REF!</definedName>
    <definedName name="S8P15">#REF!</definedName>
    <definedName name="S8P16" localSheetId="0">#REF!</definedName>
    <definedName name="S8P16">#REF!</definedName>
    <definedName name="S8P17" localSheetId="0">#REF!</definedName>
    <definedName name="S8P17">#REF!</definedName>
    <definedName name="S8P18" localSheetId="0">#REF!</definedName>
    <definedName name="S8P18">#REF!</definedName>
    <definedName name="S8P19" localSheetId="0">#REF!</definedName>
    <definedName name="S8P19">#REF!</definedName>
    <definedName name="S8P2" localSheetId="0">#REF!</definedName>
    <definedName name="S8P2">#REF!</definedName>
    <definedName name="S8P20" localSheetId="0">#REF!</definedName>
    <definedName name="S8P20">#REF!</definedName>
    <definedName name="S8P21" localSheetId="0">#REF!</definedName>
    <definedName name="S8P21">#REF!</definedName>
    <definedName name="S8P22" localSheetId="0">#REF!</definedName>
    <definedName name="S8P22">#REF!</definedName>
    <definedName name="S8P23" localSheetId="0">#REF!</definedName>
    <definedName name="S8P23">#REF!</definedName>
    <definedName name="S8P24" localSheetId="0">#REF!</definedName>
    <definedName name="S8P24">#REF!</definedName>
    <definedName name="S8P3" localSheetId="0">#REF!</definedName>
    <definedName name="S8P3">#REF!</definedName>
    <definedName name="S8P4" localSheetId="0">#REF!</definedName>
    <definedName name="S8P4">#REF!</definedName>
    <definedName name="S8P5" localSheetId="0">#REF!</definedName>
    <definedName name="S8P5">#REF!</definedName>
    <definedName name="S8P6" localSheetId="0">#REF!</definedName>
    <definedName name="S8P6">#REF!</definedName>
    <definedName name="S8P7" localSheetId="0">#REF!</definedName>
    <definedName name="S8P7">#REF!</definedName>
    <definedName name="S8P8" localSheetId="0">#REF!</definedName>
    <definedName name="S8P8">#REF!</definedName>
    <definedName name="S8P9" localSheetId="0">#REF!</definedName>
    <definedName name="S8P9">#REF!</definedName>
    <definedName name="S8R1" localSheetId="0">#REF!</definedName>
    <definedName name="S8R1">#REF!</definedName>
    <definedName name="S8R10" localSheetId="0">#REF!</definedName>
    <definedName name="S8R10">#REF!</definedName>
    <definedName name="S8R11" localSheetId="0">#REF!</definedName>
    <definedName name="S8R11">#REF!</definedName>
    <definedName name="S8R12" localSheetId="0">#REF!</definedName>
    <definedName name="S8R12">#REF!</definedName>
    <definedName name="S8R13" localSheetId="0">#REF!</definedName>
    <definedName name="S8R13">#REF!</definedName>
    <definedName name="S8R14" localSheetId="0">#REF!</definedName>
    <definedName name="S8R14">#REF!</definedName>
    <definedName name="S8R15" localSheetId="0">#REF!</definedName>
    <definedName name="S8R15">#REF!</definedName>
    <definedName name="S8R16" localSheetId="0">#REF!</definedName>
    <definedName name="S8R16">#REF!</definedName>
    <definedName name="S8R17" localSheetId="0">#REF!</definedName>
    <definedName name="S8R17">#REF!</definedName>
    <definedName name="S8R18" localSheetId="0">#REF!</definedName>
    <definedName name="S8R18">#REF!</definedName>
    <definedName name="S8R19" localSheetId="0">#REF!</definedName>
    <definedName name="S8R19">#REF!</definedName>
    <definedName name="S8R2" localSheetId="0">#REF!</definedName>
    <definedName name="S8R2">#REF!</definedName>
    <definedName name="S8R20" localSheetId="0">#REF!</definedName>
    <definedName name="S8R20">#REF!</definedName>
    <definedName name="S8R21" localSheetId="0">#REF!</definedName>
    <definedName name="S8R21">#REF!</definedName>
    <definedName name="S8R22" localSheetId="0">#REF!</definedName>
    <definedName name="S8R22">#REF!</definedName>
    <definedName name="S8R23" localSheetId="0">#REF!</definedName>
    <definedName name="S8R23">#REF!</definedName>
    <definedName name="S8R24" localSheetId="0">#REF!</definedName>
    <definedName name="S8R24">#REF!</definedName>
    <definedName name="S8R3" localSheetId="0">#REF!</definedName>
    <definedName name="S8R3">#REF!</definedName>
    <definedName name="S8R4" localSheetId="0">#REF!</definedName>
    <definedName name="S8R4">#REF!</definedName>
    <definedName name="S8R5" localSheetId="0">#REF!</definedName>
    <definedName name="S8R5">#REF!</definedName>
    <definedName name="S8R6" localSheetId="0">#REF!</definedName>
    <definedName name="S8R6">#REF!</definedName>
    <definedName name="S8R7" localSheetId="0">#REF!</definedName>
    <definedName name="S8R7">#REF!</definedName>
    <definedName name="S8R8" localSheetId="0">#REF!</definedName>
    <definedName name="S8R8">#REF!</definedName>
    <definedName name="S8R9" localSheetId="0">#REF!</definedName>
    <definedName name="S8R9">#REF!</definedName>
    <definedName name="S9P1" localSheetId="0">#REF!</definedName>
    <definedName name="S9P1">#REF!</definedName>
    <definedName name="S9P10" localSheetId="0">#REF!</definedName>
    <definedName name="S9P10">#REF!</definedName>
    <definedName name="S9P11" localSheetId="0">#REF!</definedName>
    <definedName name="S9P11">#REF!</definedName>
    <definedName name="S9P12" localSheetId="0">#REF!</definedName>
    <definedName name="S9P12">#REF!</definedName>
    <definedName name="S9P13" localSheetId="0">#REF!</definedName>
    <definedName name="S9P13">#REF!</definedName>
    <definedName name="S9P14" localSheetId="0">#REF!</definedName>
    <definedName name="S9P14">#REF!</definedName>
    <definedName name="S9P15" localSheetId="0">#REF!</definedName>
    <definedName name="S9P15">#REF!</definedName>
    <definedName name="S9P16" localSheetId="0">#REF!</definedName>
    <definedName name="S9P16">#REF!</definedName>
    <definedName name="S9P17" localSheetId="0">#REF!</definedName>
    <definedName name="S9P17">#REF!</definedName>
    <definedName name="S9P18" localSheetId="0">#REF!</definedName>
    <definedName name="S9P18">#REF!</definedName>
    <definedName name="S9P19" localSheetId="0">#REF!</definedName>
    <definedName name="S9P19">#REF!</definedName>
    <definedName name="S9P2" localSheetId="0">#REF!</definedName>
    <definedName name="S9P2">#REF!</definedName>
    <definedName name="S9P20" localSheetId="0">#REF!</definedName>
    <definedName name="S9P20">#REF!</definedName>
    <definedName name="S9P21" localSheetId="0">#REF!</definedName>
    <definedName name="S9P21">#REF!</definedName>
    <definedName name="S9P22" localSheetId="0">#REF!</definedName>
    <definedName name="S9P22">#REF!</definedName>
    <definedName name="S9P23" localSheetId="0">#REF!</definedName>
    <definedName name="S9P23">#REF!</definedName>
    <definedName name="S9P24" localSheetId="0">#REF!</definedName>
    <definedName name="S9P24">#REF!</definedName>
    <definedName name="S9P3" localSheetId="0">#REF!</definedName>
    <definedName name="S9P3">#REF!</definedName>
    <definedName name="S9P4" localSheetId="0">#REF!</definedName>
    <definedName name="S9P4">#REF!</definedName>
    <definedName name="S9P5" localSheetId="0">#REF!</definedName>
    <definedName name="S9P5">#REF!</definedName>
    <definedName name="S9P6" localSheetId="0">#REF!</definedName>
    <definedName name="S9P6">#REF!</definedName>
    <definedName name="S9P7" localSheetId="0">#REF!</definedName>
    <definedName name="S9P7">#REF!</definedName>
    <definedName name="S9P8" localSheetId="0">#REF!</definedName>
    <definedName name="S9P8">#REF!</definedName>
    <definedName name="S9P9" localSheetId="0">#REF!</definedName>
    <definedName name="S9P9">#REF!</definedName>
    <definedName name="S9R1" localSheetId="0">#REF!</definedName>
    <definedName name="S9R1">#REF!</definedName>
    <definedName name="S9R10" localSheetId="0">#REF!</definedName>
    <definedName name="S9R10">#REF!</definedName>
    <definedName name="S9R11" localSheetId="0">#REF!</definedName>
    <definedName name="S9R11">#REF!</definedName>
    <definedName name="S9R12" localSheetId="0">#REF!</definedName>
    <definedName name="S9R12">#REF!</definedName>
    <definedName name="S9R13" localSheetId="0">#REF!</definedName>
    <definedName name="S9R13">#REF!</definedName>
    <definedName name="S9R14" localSheetId="0">#REF!</definedName>
    <definedName name="S9R14">#REF!</definedName>
    <definedName name="S9R15" localSheetId="0">#REF!</definedName>
    <definedName name="S9R15">#REF!</definedName>
    <definedName name="S9R16" localSheetId="0">#REF!</definedName>
    <definedName name="S9R16">#REF!</definedName>
    <definedName name="S9R17" localSheetId="0">#REF!</definedName>
    <definedName name="S9R17">#REF!</definedName>
    <definedName name="S9R18" localSheetId="0">#REF!</definedName>
    <definedName name="S9R18">#REF!</definedName>
    <definedName name="S9R19" localSheetId="0">#REF!</definedName>
    <definedName name="S9R19">#REF!</definedName>
    <definedName name="S9R2" localSheetId="0">#REF!</definedName>
    <definedName name="S9R2">#REF!</definedName>
    <definedName name="S9R20" localSheetId="0">#REF!</definedName>
    <definedName name="S9R20">#REF!</definedName>
    <definedName name="S9R21" localSheetId="0">#REF!</definedName>
    <definedName name="S9R21">#REF!</definedName>
    <definedName name="S9R22" localSheetId="0">#REF!</definedName>
    <definedName name="S9R22">#REF!</definedName>
    <definedName name="S9R23" localSheetId="0">#REF!</definedName>
    <definedName name="S9R23">#REF!</definedName>
    <definedName name="S9R24" localSheetId="0">#REF!</definedName>
    <definedName name="S9R24">#REF!</definedName>
    <definedName name="S9R3" localSheetId="0">#REF!</definedName>
    <definedName name="S9R3">#REF!</definedName>
    <definedName name="S9R4" localSheetId="0">#REF!</definedName>
    <definedName name="S9R4">#REF!</definedName>
    <definedName name="S9R5" localSheetId="0">#REF!</definedName>
    <definedName name="S9R5">#REF!</definedName>
    <definedName name="S9R6" localSheetId="0">#REF!</definedName>
    <definedName name="S9R6">#REF!</definedName>
    <definedName name="S9R7" localSheetId="0">#REF!</definedName>
    <definedName name="S9R7">#REF!</definedName>
    <definedName name="S9R8" localSheetId="0">#REF!</definedName>
    <definedName name="S9R8">#REF!</definedName>
    <definedName name="S9R9" localSheetId="0">#REF!</definedName>
    <definedName name="S9R9">#REF!</definedName>
    <definedName name="soma_total" localSheetId="0">#REF!</definedName>
    <definedName name="soma_total">#REF!</definedName>
    <definedName name="sub_item_1" localSheetId="0">#REF!</definedName>
    <definedName name="sub_item_1">#REF!</definedName>
    <definedName name="sub_item_10" localSheetId="0">#REF!</definedName>
    <definedName name="sub_item_10">#REF!</definedName>
    <definedName name="sub_item_11" localSheetId="0">#REF!</definedName>
    <definedName name="sub_item_11">#REF!</definedName>
    <definedName name="sub_item_12" localSheetId="0">#REF!</definedName>
    <definedName name="sub_item_12">#REF!</definedName>
    <definedName name="sub_item_13" localSheetId="0">#REF!</definedName>
    <definedName name="sub_item_13">#REF!</definedName>
    <definedName name="sub_item_14" localSheetId="0">#REF!</definedName>
    <definedName name="sub_item_14">#REF!</definedName>
    <definedName name="sub_item_15" localSheetId="0">#REF!</definedName>
    <definedName name="sub_item_15">#REF!</definedName>
    <definedName name="sub_item_16" localSheetId="0">#REF!</definedName>
    <definedName name="sub_item_16">#REF!</definedName>
    <definedName name="sub_item_17" localSheetId="0">#REF!</definedName>
    <definedName name="sub_item_17">#REF!</definedName>
    <definedName name="sub_item_18" localSheetId="0">#REF!</definedName>
    <definedName name="sub_item_18">#REF!</definedName>
    <definedName name="sub_item_19" localSheetId="0">#REF!</definedName>
    <definedName name="sub_item_19">#REF!</definedName>
    <definedName name="sub_item_2" localSheetId="0">#REF!</definedName>
    <definedName name="sub_item_2">#REF!</definedName>
    <definedName name="sub_item_20" localSheetId="0">#REF!</definedName>
    <definedName name="sub_item_20">#REF!</definedName>
    <definedName name="sub_item_21" localSheetId="0">#REF!</definedName>
    <definedName name="sub_item_21">#REF!</definedName>
    <definedName name="sub_item_22" localSheetId="0">#REF!</definedName>
    <definedName name="sub_item_22">#REF!</definedName>
    <definedName name="sub_item_23" localSheetId="0">#REF!</definedName>
    <definedName name="sub_item_23">#REF!</definedName>
    <definedName name="sub_item_24" localSheetId="0">#REF!</definedName>
    <definedName name="sub_item_24">#REF!</definedName>
    <definedName name="sub_item_25" localSheetId="0">#REF!</definedName>
    <definedName name="sub_item_25">#REF!</definedName>
    <definedName name="sub_item_26" localSheetId="0">#REF!</definedName>
    <definedName name="sub_item_26">#REF!</definedName>
    <definedName name="sub_item_27" localSheetId="0">#REF!</definedName>
    <definedName name="sub_item_27">#REF!</definedName>
    <definedName name="sub_item_28" localSheetId="0">#REF!</definedName>
    <definedName name="sub_item_28">#REF!</definedName>
    <definedName name="sub_item_29" localSheetId="0">#REF!</definedName>
    <definedName name="sub_item_29">#REF!</definedName>
    <definedName name="sub_item_3" localSheetId="0">#REF!</definedName>
    <definedName name="sub_item_3">#REF!</definedName>
    <definedName name="sub_item_30" localSheetId="0">#REF!</definedName>
    <definedName name="sub_item_30">#REF!</definedName>
    <definedName name="sub_item_31" localSheetId="0">#REF!</definedName>
    <definedName name="sub_item_31">#REF!</definedName>
    <definedName name="sub_item_32" localSheetId="0">#REF!</definedName>
    <definedName name="sub_item_32">#REF!</definedName>
    <definedName name="sub_item_33" localSheetId="0">#REF!</definedName>
    <definedName name="sub_item_33">#REF!</definedName>
    <definedName name="sub_item_34" localSheetId="0">#REF!</definedName>
    <definedName name="sub_item_34">#REF!</definedName>
    <definedName name="sub_item_35" localSheetId="0">#REF!</definedName>
    <definedName name="sub_item_35">#REF!</definedName>
    <definedName name="sub_item_36" localSheetId="0">#REF!</definedName>
    <definedName name="sub_item_36">#REF!</definedName>
    <definedName name="sub_item_37" localSheetId="0">#REF!</definedName>
    <definedName name="sub_item_37">#REF!</definedName>
    <definedName name="sub_item_38" localSheetId="0">#REF!</definedName>
    <definedName name="sub_item_38">#REF!</definedName>
    <definedName name="sub_item_39" localSheetId="0">#REF!</definedName>
    <definedName name="sub_item_39">#REF!</definedName>
    <definedName name="sub_item_4" localSheetId="0">#REF!</definedName>
    <definedName name="sub_item_4">#REF!</definedName>
    <definedName name="sub_item_40" localSheetId="0">#REF!</definedName>
    <definedName name="sub_item_40">#REF!</definedName>
    <definedName name="sub_item_41" localSheetId="0">#REF!</definedName>
    <definedName name="sub_item_41">#REF!</definedName>
    <definedName name="sub_item_42" localSheetId="0">#REF!</definedName>
    <definedName name="sub_item_42">#REF!</definedName>
    <definedName name="sub_item_43" localSheetId="0">#REF!</definedName>
    <definedName name="sub_item_43">#REF!</definedName>
    <definedName name="sub_item_44" localSheetId="0">#REF!</definedName>
    <definedName name="sub_item_44">#REF!</definedName>
    <definedName name="sub_item_45" localSheetId="0">#REF!</definedName>
    <definedName name="sub_item_45">#REF!</definedName>
    <definedName name="sub_item_5" localSheetId="0">#REF!</definedName>
    <definedName name="sub_item_5">#REF!</definedName>
    <definedName name="sub_item_6" localSheetId="0">#REF!</definedName>
    <definedName name="sub_item_6">#REF!</definedName>
    <definedName name="sub_item_7" localSheetId="0">#REF!</definedName>
    <definedName name="sub_item_7">#REF!</definedName>
    <definedName name="sub_item_8" localSheetId="0">#REF!</definedName>
    <definedName name="sub_item_8">#REF!</definedName>
    <definedName name="sub_item_9" localSheetId="0">#REF!</definedName>
    <definedName name="sub_item_9">#REF!</definedName>
    <definedName name="switch" localSheetId="0">#REF!</definedName>
    <definedName name="switch">#REF!</definedName>
    <definedName name="T">#REF!</definedName>
    <definedName name="teste">"$#REF!.$A$1:$B$3278"</definedName>
    <definedName name="_xlnm.Print_Titles" localSheetId="2">PLANILHA_SINTÉTICA!$1:$8</definedName>
    <definedName name="TOTAL_ACU_REF" localSheetId="0">#REF!</definedName>
    <definedName name="TOTAL_ACU_REF">#REF!</definedName>
    <definedName name="TOTAL_ADD" localSheetId="0">#REF!</definedName>
    <definedName name="TOTAL_ADD">#REF!</definedName>
    <definedName name="TOTAL_ADD_ACU" localSheetId="0">#REF!</definedName>
    <definedName name="TOTAL_ADD_ACU">#REF!</definedName>
    <definedName name="TOTAL_REF" localSheetId="0">#REF!</definedName>
    <definedName name="TOTAL_REF">#REF!</definedName>
    <definedName name="TOTAL_RES" localSheetId="0">#REF!</definedName>
    <definedName name="TOTAL_RES">#REF!</definedName>
    <definedName name="TOTAL_RES_ACU" localSheetId="0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0" i="19" l="1"/>
  <c r="D9" i="19"/>
  <c r="D8" i="19"/>
  <c r="D7" i="19"/>
  <c r="L36" i="1"/>
  <c r="K45" i="1"/>
  <c r="L106" i="1"/>
  <c r="K108" i="1"/>
  <c r="E108" i="1"/>
  <c r="E107" i="1"/>
  <c r="K107" i="1" s="1"/>
  <c r="L12" i="1"/>
  <c r="E42" i="1"/>
  <c r="K42" i="1" s="1"/>
  <c r="E43" i="1"/>
  <c r="K43" i="1" s="1"/>
  <c r="E41" i="1"/>
  <c r="K41" i="1" s="1"/>
  <c r="K40" i="1"/>
  <c r="E39" i="1"/>
  <c r="K39" i="1" s="1"/>
  <c r="E38" i="1"/>
  <c r="K38" i="1" s="1"/>
  <c r="K37" i="1"/>
  <c r="E37" i="1"/>
  <c r="E44" i="1" l="1"/>
  <c r="K44" i="1" s="1"/>
  <c r="E180" i="1" l="1"/>
  <c r="K180" i="1"/>
  <c r="K237" i="1"/>
  <c r="K234" i="1"/>
  <c r="K233" i="1"/>
  <c r="K232" i="1"/>
  <c r="K231" i="1"/>
  <c r="K230" i="1"/>
  <c r="K227" i="1"/>
  <c r="K226" i="1"/>
  <c r="K225" i="1"/>
  <c r="K224" i="1"/>
  <c r="K221" i="1"/>
  <c r="K220" i="1"/>
  <c r="K219" i="1"/>
  <c r="K218" i="1"/>
  <c r="K217" i="1"/>
  <c r="K214" i="1"/>
  <c r="K213" i="1"/>
  <c r="K212" i="1"/>
  <c r="L210" i="1" s="1"/>
  <c r="K208" i="1"/>
  <c r="K207" i="1"/>
  <c r="K206" i="1"/>
  <c r="K205" i="1"/>
  <c r="L204" i="1" s="1"/>
  <c r="K202" i="1"/>
  <c r="K201" i="1"/>
  <c r="K200" i="1"/>
  <c r="K199" i="1"/>
  <c r="L197" i="1" s="1"/>
  <c r="K198" i="1"/>
  <c r="K195" i="1"/>
  <c r="K194" i="1"/>
  <c r="K191" i="1"/>
  <c r="K190" i="1"/>
  <c r="K189" i="1"/>
  <c r="K188" i="1"/>
  <c r="K184" i="1"/>
  <c r="L182" i="1" s="1"/>
  <c r="K183" i="1"/>
  <c r="K179" i="1"/>
  <c r="K178" i="1"/>
  <c r="K177" i="1"/>
  <c r="K176" i="1"/>
  <c r="K175" i="1"/>
  <c r="K174" i="1"/>
  <c r="K169" i="1"/>
  <c r="K166" i="1"/>
  <c r="K163" i="1"/>
  <c r="K162" i="1"/>
  <c r="K159" i="1"/>
  <c r="K158" i="1"/>
  <c r="K157" i="1"/>
  <c r="L155" i="1" s="1"/>
  <c r="K153" i="1"/>
  <c r="K152" i="1"/>
  <c r="L151" i="1" s="1"/>
  <c r="K149" i="1"/>
  <c r="K148" i="1"/>
  <c r="L146" i="1" s="1"/>
  <c r="K147" i="1"/>
  <c r="K144" i="1"/>
  <c r="K143" i="1"/>
  <c r="K142" i="1"/>
  <c r="L141" i="1" s="1"/>
  <c r="K139" i="1"/>
  <c r="K138" i="1"/>
  <c r="L136" i="1" s="1"/>
  <c r="L135" i="1" s="1"/>
  <c r="K137" i="1"/>
  <c r="K133" i="1"/>
  <c r="K132" i="1"/>
  <c r="K131" i="1"/>
  <c r="K130" i="1"/>
  <c r="K129" i="1"/>
  <c r="K128" i="1"/>
  <c r="K124" i="1"/>
  <c r="K123" i="1"/>
  <c r="K122" i="1"/>
  <c r="L121" i="1" s="1"/>
  <c r="K119" i="1"/>
  <c r="K118" i="1"/>
  <c r="K117" i="1"/>
  <c r="K114" i="1"/>
  <c r="K113" i="1"/>
  <c r="K112" i="1"/>
  <c r="L111" i="1" s="1"/>
  <c r="K104" i="1"/>
  <c r="K103" i="1"/>
  <c r="K102" i="1"/>
  <c r="K99" i="1"/>
  <c r="K98" i="1"/>
  <c r="K97" i="1"/>
  <c r="L96" i="1" s="1"/>
  <c r="K94" i="1"/>
  <c r="K93" i="1"/>
  <c r="K92" i="1"/>
  <c r="K88" i="1"/>
  <c r="L87" i="1" s="1"/>
  <c r="K85" i="1"/>
  <c r="K84" i="1"/>
  <c r="K83" i="1"/>
  <c r="K82" i="1"/>
  <c r="K81" i="1"/>
  <c r="K80" i="1"/>
  <c r="K79" i="1"/>
  <c r="K78" i="1"/>
  <c r="K77" i="1"/>
  <c r="K76" i="1"/>
  <c r="K75" i="1"/>
  <c r="K71" i="1"/>
  <c r="L69" i="1" s="1"/>
  <c r="K70" i="1"/>
  <c r="K67" i="1"/>
  <c r="K66" i="1"/>
  <c r="K63" i="1"/>
  <c r="L61" i="1" s="1"/>
  <c r="K62" i="1"/>
  <c r="K59" i="1"/>
  <c r="K58" i="1"/>
  <c r="K53" i="1"/>
  <c r="K52" i="1"/>
  <c r="K51" i="1"/>
  <c r="K50" i="1"/>
  <c r="K49" i="1"/>
  <c r="L48" i="1" s="1"/>
  <c r="L47" i="1" s="1"/>
  <c r="K34" i="1"/>
  <c r="K33" i="1"/>
  <c r="L32" i="1" s="1"/>
  <c r="K29" i="1"/>
  <c r="K30" i="1"/>
  <c r="K26" i="1"/>
  <c r="L25" i="1" s="1"/>
  <c r="K23" i="1"/>
  <c r="K22" i="1"/>
  <c r="K21" i="1"/>
  <c r="K20" i="1"/>
  <c r="K17" i="1"/>
  <c r="K16" i="1"/>
  <c r="K15" i="1"/>
  <c r="L13" i="1" s="1"/>
  <c r="K14" i="1"/>
  <c r="K10" i="1"/>
  <c r="L9" i="1" s="1"/>
  <c r="L19" i="1" l="1"/>
  <c r="L28" i="1"/>
  <c r="L57" i="1"/>
  <c r="L65" i="1"/>
  <c r="L74" i="1"/>
  <c r="L91" i="1"/>
  <c r="L101" i="1"/>
  <c r="L116" i="1"/>
  <c r="L127" i="1"/>
  <c r="L126" i="1" s="1"/>
  <c r="L171" i="1"/>
  <c r="L186" i="1"/>
  <c r="L110" i="1"/>
  <c r="L56" i="1"/>
  <c r="L73" i="1"/>
  <c r="L90" i="1"/>
  <c r="C16" i="19"/>
  <c r="F41" i="21" l="1"/>
  <c r="C35" i="19" l="1"/>
  <c r="H15" i="19" l="1"/>
  <c r="D8" i="21"/>
  <c r="F15" i="21"/>
  <c r="F16" i="21"/>
  <c r="F17" i="21"/>
  <c r="F18" i="21"/>
  <c r="F19" i="21"/>
  <c r="D20" i="21"/>
  <c r="D27" i="21" s="1"/>
  <c r="K241" i="1" s="1"/>
  <c r="Q7" i="9" s="1"/>
  <c r="G27" i="21"/>
  <c r="H27" i="21"/>
  <c r="I27" i="21"/>
  <c r="D9" i="21"/>
  <c r="T11" i="9"/>
  <c r="T12" i="9"/>
  <c r="T13" i="9"/>
  <c r="T14" i="9"/>
  <c r="T15" i="9"/>
  <c r="T16" i="9"/>
  <c r="T17" i="9"/>
  <c r="T18" i="9"/>
  <c r="T19" i="9"/>
  <c r="T20" i="9"/>
  <c r="T21" i="9"/>
  <c r="T22" i="9"/>
  <c r="T23" i="9"/>
  <c r="T24" i="9"/>
  <c r="T25" i="9"/>
  <c r="T26" i="9"/>
  <c r="T27" i="9"/>
  <c r="T28" i="9"/>
  <c r="T29" i="9"/>
  <c r="T30" i="9"/>
  <c r="C14" i="19"/>
  <c r="B11" i="9" s="1"/>
  <c r="C15" i="19"/>
  <c r="B12" i="9" s="1"/>
  <c r="F15" i="19"/>
  <c r="G15" i="19"/>
  <c r="B13" i="9"/>
  <c r="F16" i="19"/>
  <c r="G16" i="19"/>
  <c r="H16" i="19"/>
  <c r="C17" i="19"/>
  <c r="B14" i="9" s="1"/>
  <c r="G17" i="19"/>
  <c r="C18" i="19"/>
  <c r="B15" i="9" s="1"/>
  <c r="F18" i="19"/>
  <c r="G18" i="19"/>
  <c r="H18" i="19"/>
  <c r="C19" i="19"/>
  <c r="B16" i="9" s="1"/>
  <c r="F19" i="19"/>
  <c r="G19" i="19"/>
  <c r="H19" i="19"/>
  <c r="C20" i="19"/>
  <c r="B17" i="9" s="1"/>
  <c r="F20" i="19"/>
  <c r="G20" i="19"/>
  <c r="H20" i="19"/>
  <c r="C21" i="19"/>
  <c r="B18" i="9" s="1"/>
  <c r="F21" i="19"/>
  <c r="G21" i="19"/>
  <c r="H21" i="19"/>
  <c r="C22" i="19"/>
  <c r="B19" i="9" s="1"/>
  <c r="F22" i="19"/>
  <c r="G22" i="19"/>
  <c r="H22" i="19"/>
  <c r="C23" i="19"/>
  <c r="B20" i="9" s="1"/>
  <c r="F23" i="19"/>
  <c r="G23" i="19"/>
  <c r="H23" i="19"/>
  <c r="C24" i="19"/>
  <c r="B21" i="9" s="1"/>
  <c r="F24" i="19"/>
  <c r="G24" i="19"/>
  <c r="H24" i="19"/>
  <c r="C25" i="19"/>
  <c r="B22" i="9" s="1"/>
  <c r="F25" i="19"/>
  <c r="G25" i="19"/>
  <c r="H25" i="19"/>
  <c r="C26" i="19"/>
  <c r="B23" i="9" s="1"/>
  <c r="F26" i="19"/>
  <c r="G26" i="19"/>
  <c r="H26" i="19"/>
  <c r="C27" i="19"/>
  <c r="B24" i="9" s="1"/>
  <c r="F27" i="19"/>
  <c r="G27" i="19"/>
  <c r="H27" i="19"/>
  <c r="C28" i="19"/>
  <c r="B25" i="9" s="1"/>
  <c r="F28" i="19"/>
  <c r="G28" i="19"/>
  <c r="H28" i="19"/>
  <c r="C29" i="19"/>
  <c r="B26" i="9" s="1"/>
  <c r="F29" i="19"/>
  <c r="G29" i="19"/>
  <c r="H29" i="19"/>
  <c r="C30" i="19"/>
  <c r="B27" i="9" s="1"/>
  <c r="F30" i="19"/>
  <c r="G30" i="19"/>
  <c r="H30" i="19"/>
  <c r="Q27" i="9" s="1"/>
  <c r="J30" i="19"/>
  <c r="C31" i="19"/>
  <c r="B28" i="9" s="1"/>
  <c r="F31" i="19"/>
  <c r="G31" i="19"/>
  <c r="H31" i="19"/>
  <c r="Q28" i="9" s="1"/>
  <c r="I31" i="19"/>
  <c r="J31" i="19"/>
  <c r="C32" i="19"/>
  <c r="B29" i="9" s="1"/>
  <c r="F32" i="19"/>
  <c r="G32" i="19"/>
  <c r="H32" i="19"/>
  <c r="Q29" i="9" s="1"/>
  <c r="I32" i="19"/>
  <c r="J32" i="19"/>
  <c r="C33" i="19"/>
  <c r="B30" i="9" s="1"/>
  <c r="F33" i="19"/>
  <c r="G33" i="19"/>
  <c r="H33" i="19"/>
  <c r="Q30" i="9" s="1"/>
  <c r="I33" i="19"/>
  <c r="J33" i="19"/>
  <c r="C34" i="19"/>
  <c r="F34" i="19"/>
  <c r="G34" i="19"/>
  <c r="H34" i="19"/>
  <c r="I34" i="19"/>
  <c r="J34" i="19"/>
  <c r="F35" i="19"/>
  <c r="G35" i="19"/>
  <c r="H35" i="19"/>
  <c r="I35" i="19"/>
  <c r="J35" i="19"/>
  <c r="C36" i="19"/>
  <c r="F36" i="19"/>
  <c r="G36" i="19"/>
  <c r="H36" i="19"/>
  <c r="I36" i="19"/>
  <c r="J36" i="19"/>
  <c r="Q26" i="9" l="1"/>
  <c r="I29" i="19"/>
  <c r="Q25" i="9"/>
  <c r="I28" i="19"/>
  <c r="Q24" i="9"/>
  <c r="I27" i="19"/>
  <c r="Q23" i="9"/>
  <c r="I26" i="19"/>
  <c r="Q22" i="9"/>
  <c r="I25" i="19"/>
  <c r="Q21" i="9"/>
  <c r="I24" i="19"/>
  <c r="Q20" i="9"/>
  <c r="I23" i="19"/>
  <c r="Q19" i="9"/>
  <c r="I22" i="19"/>
  <c r="Q18" i="9"/>
  <c r="I21" i="19"/>
  <c r="Q17" i="9"/>
  <c r="I20" i="19"/>
  <c r="Q16" i="9"/>
  <c r="I19" i="19"/>
  <c r="Q15" i="9"/>
  <c r="I18" i="19"/>
  <c r="Q13" i="9"/>
  <c r="I16" i="19"/>
  <c r="Q12" i="9"/>
  <c r="I15" i="19"/>
  <c r="E27" i="21"/>
  <c r="G14" i="19"/>
  <c r="G37" i="19" s="1"/>
  <c r="J29" i="9"/>
  <c r="D29" i="9"/>
  <c r="L29" i="9"/>
  <c r="F29" i="9"/>
  <c r="N29" i="9"/>
  <c r="P29" i="9"/>
  <c r="H29" i="9"/>
  <c r="F27" i="9"/>
  <c r="N27" i="9"/>
  <c r="H27" i="9"/>
  <c r="P27" i="9"/>
  <c r="J27" i="9"/>
  <c r="D27" i="9"/>
  <c r="L27" i="9"/>
  <c r="D30" i="9"/>
  <c r="L30" i="9"/>
  <c r="F30" i="9"/>
  <c r="N30" i="9"/>
  <c r="H30" i="9"/>
  <c r="P30" i="9"/>
  <c r="J30" i="9"/>
  <c r="H28" i="9"/>
  <c r="P28" i="9"/>
  <c r="J28" i="9"/>
  <c r="D28" i="9"/>
  <c r="L28" i="9"/>
  <c r="N28" i="9"/>
  <c r="F28" i="9"/>
  <c r="P26" i="9" l="1"/>
  <c r="D26" i="9" s="1"/>
  <c r="H14" i="19"/>
  <c r="I14" i="19" s="1"/>
  <c r="F14" i="19"/>
  <c r="F26" i="9" l="1"/>
  <c r="H26" i="9"/>
  <c r="J26" i="9"/>
  <c r="L26" i="9"/>
  <c r="N26" i="9"/>
  <c r="P23" i="9"/>
  <c r="P22" i="9"/>
  <c r="P25" i="9"/>
  <c r="P24" i="9"/>
  <c r="P21" i="9"/>
  <c r="P15" i="9"/>
  <c r="P20" i="9"/>
  <c r="P12" i="9"/>
  <c r="P13" i="9"/>
  <c r="P19" i="9"/>
  <c r="P18" i="9"/>
  <c r="P17" i="9"/>
  <c r="P16" i="9"/>
  <c r="Q11" i="9"/>
  <c r="H24" i="9" l="1"/>
  <c r="D24" i="9"/>
  <c r="L24" i="9"/>
  <c r="N24" i="9"/>
  <c r="F24" i="9"/>
  <c r="J24" i="9"/>
  <c r="F22" i="9"/>
  <c r="H22" i="9"/>
  <c r="N22" i="9"/>
  <c r="L22" i="9"/>
  <c r="D22" i="9"/>
  <c r="J22" i="9"/>
  <c r="D25" i="9"/>
  <c r="L25" i="9"/>
  <c r="J25" i="9"/>
  <c r="N25" i="9"/>
  <c r="H25" i="9"/>
  <c r="F25" i="9"/>
  <c r="N23" i="9"/>
  <c r="D23" i="9"/>
  <c r="J23" i="9"/>
  <c r="F23" i="9"/>
  <c r="L23" i="9"/>
  <c r="H23" i="9"/>
  <c r="N12" i="9"/>
  <c r="H12" i="9"/>
  <c r="F12" i="9"/>
  <c r="L12" i="9"/>
  <c r="D12" i="9"/>
  <c r="J12" i="9"/>
  <c r="F17" i="9"/>
  <c r="H17" i="9"/>
  <c r="J17" i="9"/>
  <c r="L17" i="9"/>
  <c r="D17" i="9"/>
  <c r="N17" i="9"/>
  <c r="L18" i="9"/>
  <c r="D18" i="9"/>
  <c r="J18" i="9"/>
  <c r="H18" i="9"/>
  <c r="F18" i="9"/>
  <c r="N18" i="9"/>
  <c r="H20" i="9"/>
  <c r="N20" i="9"/>
  <c r="J20" i="9"/>
  <c r="D20" i="9"/>
  <c r="L20" i="9"/>
  <c r="F20" i="9"/>
  <c r="F15" i="9"/>
  <c r="N15" i="9"/>
  <c r="L15" i="9"/>
  <c r="H15" i="9"/>
  <c r="J15" i="9"/>
  <c r="D15" i="9"/>
  <c r="F19" i="9"/>
  <c r="D19" i="9"/>
  <c r="N19" i="9"/>
  <c r="L19" i="9"/>
  <c r="J19" i="9"/>
  <c r="H19" i="9"/>
  <c r="D16" i="9"/>
  <c r="L16" i="9"/>
  <c r="F16" i="9"/>
  <c r="H16" i="9"/>
  <c r="N16" i="9"/>
  <c r="J16" i="9"/>
  <c r="D13" i="9"/>
  <c r="N13" i="9"/>
  <c r="H13" i="9"/>
  <c r="J13" i="9"/>
  <c r="F13" i="9"/>
  <c r="L13" i="9"/>
  <c r="J21" i="9"/>
  <c r="H21" i="9"/>
  <c r="D21" i="9"/>
  <c r="N21" i="9"/>
  <c r="F21" i="9"/>
  <c r="L21" i="9"/>
  <c r="H17" i="19"/>
  <c r="I17" i="19" s="1"/>
  <c r="F17" i="19"/>
  <c r="F37" i="19" s="1"/>
  <c r="P11" i="9"/>
  <c r="Q14" i="9" l="1"/>
  <c r="I37" i="19"/>
  <c r="H37" i="19"/>
  <c r="L240" i="1" s="1"/>
  <c r="I12" i="21" s="1"/>
  <c r="C15" i="21" s="1"/>
  <c r="F11" i="9"/>
  <c r="D11" i="9"/>
  <c r="N11" i="9"/>
  <c r="J11" i="9"/>
  <c r="L11" i="9"/>
  <c r="H11" i="9"/>
  <c r="L241" i="1" l="1"/>
  <c r="L243" i="1" s="1"/>
  <c r="J28" i="19"/>
  <c r="J29" i="19"/>
  <c r="J26" i="19"/>
  <c r="J27" i="19"/>
  <c r="J25" i="19"/>
  <c r="J24" i="19"/>
  <c r="J22" i="19"/>
  <c r="J23" i="19"/>
  <c r="J21" i="19"/>
  <c r="J20" i="19"/>
  <c r="J18" i="19"/>
  <c r="J19" i="19"/>
  <c r="J14" i="19"/>
  <c r="J15" i="19"/>
  <c r="J16" i="19"/>
  <c r="F38" i="19"/>
  <c r="G38" i="19"/>
  <c r="P14" i="9"/>
  <c r="Q31" i="9"/>
  <c r="J17" i="19"/>
  <c r="L14" i="9" l="1"/>
  <c r="L31" i="9" s="1"/>
  <c r="J14" i="9"/>
  <c r="J31" i="9" s="1"/>
  <c r="N14" i="9"/>
  <c r="N31" i="9" s="1"/>
  <c r="D14" i="9"/>
  <c r="D31" i="9" s="1"/>
  <c r="H14" i="9"/>
  <c r="H31" i="9" s="1"/>
  <c r="F14" i="9"/>
  <c r="F31" i="9" s="1"/>
  <c r="P31" i="9"/>
  <c r="C14" i="9" s="1"/>
  <c r="H38" i="19"/>
  <c r="J37" i="19"/>
  <c r="C33" i="9" l="1"/>
  <c r="D32" i="9" s="1"/>
  <c r="C26" i="9"/>
  <c r="C21" i="9"/>
  <c r="C16" i="9"/>
  <c r="C12" i="9"/>
  <c r="C24" i="9"/>
  <c r="C27" i="9"/>
  <c r="C30" i="9"/>
  <c r="C20" i="9"/>
  <c r="C15" i="9"/>
  <c r="C22" i="9"/>
  <c r="C18" i="9"/>
  <c r="C19" i="9"/>
  <c r="C28" i="9"/>
  <c r="C23" i="9"/>
  <c r="C25" i="9"/>
  <c r="C17" i="9"/>
  <c r="C29" i="9"/>
  <c r="C13" i="9"/>
  <c r="C11" i="9"/>
  <c r="C17" i="21"/>
  <c r="C16" i="21"/>
  <c r="C20" i="21"/>
  <c r="E31" i="9"/>
  <c r="E32" i="9" s="1"/>
  <c r="E34" i="9" s="1"/>
  <c r="K31" i="9"/>
  <c r="K32" i="9" s="1"/>
  <c r="M31" i="9"/>
  <c r="M32" i="9" s="1"/>
  <c r="I31" i="9"/>
  <c r="I32" i="9" s="1"/>
  <c r="G31" i="9"/>
  <c r="G32" i="9" s="1"/>
  <c r="O31" i="9"/>
  <c r="O32" i="9" s="1"/>
  <c r="F32" i="9" l="1"/>
  <c r="N32" i="9"/>
  <c r="L32" i="9"/>
  <c r="H32" i="9"/>
  <c r="D34" i="9"/>
  <c r="J32" i="9"/>
  <c r="C31" i="9"/>
  <c r="C18" i="21"/>
  <c r="C19" i="21" s="1"/>
  <c r="C25" i="21" s="1"/>
  <c r="C26" i="21" s="1"/>
  <c r="G34" i="9"/>
  <c r="I34" i="9" s="1"/>
  <c r="K34" i="9" s="1"/>
  <c r="M34" i="9" s="1"/>
  <c r="O34" i="9" s="1"/>
  <c r="F34" i="9" l="1"/>
  <c r="H34" i="9" s="1"/>
  <c r="J34" i="9" s="1"/>
  <c r="L34" i="9" s="1"/>
  <c r="N34" i="9" s="1"/>
  <c r="P32" i="9"/>
</calcChain>
</file>

<file path=xl/sharedStrings.xml><?xml version="1.0" encoding="utf-8"?>
<sst xmlns="http://schemas.openxmlformats.org/spreadsheetml/2006/main" count="8172" uniqueCount="485">
  <si>
    <t>REVESTIMENTO CERÂMICO PARA PAREDES EXTERNAS EM PASTILHAS DE PORCELANA 5 X 5 CM (PLACAS DE 30 X 30 CM), ALINHADAS A PRUMO, APLICADO EM SUPERFÍCIES EXTERNAS DA SACADA. AF_06/2014</t>
  </si>
  <si>
    <t>ALVENARIA DE VEDAÇÃO DE BLOCOS CERÂMICOS FURADOS NA HORIZONTAL DE 9X14X19CM (ESPESSURA 9CM) DE PAREDES COM ÁREA LÍQUIDA MAIOR OU IGUAL A 6M² COM VÃOS E ARGAMASSA DE ASSENTAMENTO COM PREPARO EM BETONEIRA. AF_06/2014</t>
  </si>
  <si>
    <t>(COMPOSIÇÃO REPRESENTATIVA) DO SERVIÇO DE ALVENARIA DE VEDAÇÃO DE BLOCOS VAZADOS DE CERÂMICA DE 9X19X19CM (ESPESSURA 9CM), PARA EDIFICAÇÃO HABITACIONAL UNIFAMILIAR (CASA) E EDIFICAÇÃO PÚBLICA PADRÃO. AF_11/2014</t>
  </si>
  <si>
    <t>PLANTIO DE GRAMA ESMERALDA EM ROLO</t>
  </si>
  <si>
    <t>(COMPOSIÇÃO REPRESENTATIVA) DO SERVIÇO DE EMBOÇO/MASSA ÚNICA, APLICADO MANUALMENTE, TRAÇO 1:2:8, EM BETONEIRA DE 400L, PAREDES INTERNAS, COM EXECUÇÃO DE TALISCAS, EDIFICAÇÃO HABITACIONAL UNIFAMILIAR (CASAS) E EDIFICAÇÃO PÚBLICA PADRÃO. AF_12/2014</t>
  </si>
  <si>
    <t>(COMPOSIÇÃO REPRESENTATIVA) DO SERVIÇO DE ALVENARIA DE VEDAÇÃO DE BLOCOS VAZADOS DE CONCRETO DE 9X19X39CM (ESPESSURA 9CM), PARA EDIFICAÇÃO HABITACIONAL MULTIFAMILIAR (PRÉDIO). AF_11/2014</t>
  </si>
  <si>
    <t>(COMPOSIÇÃO REPRESENTATIVA) DO SERVIÇO DE ALVENARIA DE VEDAÇÃO DE BLOCOS VAZADOS DE CONCRETO DE 9X19X39CM (ESPESSURA 9CM), PARA EDIFICAÇÃO HABITACIONAL UNIFAMILIAR (CASA) E EDIFICAÇÃO PÚBLICA PADRÃO. AF_11/2014</t>
  </si>
  <si>
    <t>BDI:</t>
  </si>
  <si>
    <t>SEM BDI</t>
  </si>
  <si>
    <t>TOTAL COM BDI</t>
  </si>
  <si>
    <t>%</t>
  </si>
  <si>
    <r>
      <t>TOTAL (R$) GERAL DA OBRA</t>
    </r>
    <r>
      <rPr>
        <b/>
        <i/>
        <sz val="12"/>
        <color indexed="8"/>
        <rFont val="Calibri"/>
        <family val="2"/>
      </rPr>
      <t/>
    </r>
  </si>
  <si>
    <t>PERCENTAGEM (%)</t>
  </si>
  <si>
    <t>-</t>
  </si>
  <si>
    <t>Ass. Responsável pelo Orçamento</t>
  </si>
  <si>
    <t>Carimbo</t>
  </si>
  <si>
    <t>LIXAMENTO MAN C/ LIXA CALAFATE DE CONCR APARENTE ANTIGO</t>
  </si>
  <si>
    <t>74106/1</t>
  </si>
  <si>
    <t>SERVIÇO</t>
  </si>
  <si>
    <t>MODELO DE CRONOGRAMA PARA SER UTILIZADO QUANDO SE TRATAR APENAS DE UM TIPO DE OBRA. QUANDO HOUVER REPAROS E MELHORIAS NA MESMA OBRA, ELABORAR CRONOGRAMAS SEPARADOS</t>
  </si>
  <si>
    <t>TIPO OBRA:</t>
  </si>
  <si>
    <t>EMPRESA:</t>
  </si>
  <si>
    <t>BDI</t>
  </si>
  <si>
    <t>SERVIÇOS</t>
  </si>
  <si>
    <t>% NO PERIODO</t>
  </si>
  <si>
    <t>VALOR</t>
  </si>
  <si>
    <t>ÍNDICE</t>
  </si>
  <si>
    <t>PLANILHA</t>
  </si>
  <si>
    <t>C/ BDI</t>
  </si>
  <si>
    <t>S/ BDI</t>
  </si>
  <si>
    <t>VALOR DA PARCELA DETERMINADA COM BASE NO PREÇO MÁXIMO</t>
  </si>
  <si>
    <t>74209/1</t>
  </si>
  <si>
    <t>APLICAÇÃO DE FUNDO SELADOR LÁTEX PVA EM PAREDES, UMA DEMÃO. AF_06/2014</t>
  </si>
  <si>
    <t>APLICAÇÃO DE FUNDO SELADOR ACRÍLICO EM PAREDES, UMA DEMÃO. AF_06/2014</t>
  </si>
  <si>
    <t>APLICAÇÃO MANUAL DE PINTURA COM TINTA LÁTEX PVA EM PAREDES, DUAS DEMÃOS. AF_06/2014</t>
  </si>
  <si>
    <t>APLICAÇÃO MANUAL DE PINTURA COM TINTA LÁTEX ACRÍLICA EM PAREDES, DUAS DEMÃOS. AF_06/2014</t>
  </si>
  <si>
    <t>APLICAÇÃO E LIXAMENTO DE MASSA LÁTEX EM PAREDES, DUAS DEMÃOS. AF_06/2014</t>
  </si>
  <si>
    <t>PORTA EM ALUMÍNIO DE ABRIR TIPO VENEZIANA COM GUARNIÇÃO, FIXAÇÃO COM PARAFUSOS - FORNECIMENTO E INSTALAÇÃO. AF_08/2015</t>
  </si>
  <si>
    <t>VERGA MOLDADA IN LOCO EM CONCRETO PARA JANELAS COM MAIS DE 1,5 M DE VÃO. AF_03/2016</t>
  </si>
  <si>
    <t>MONTAGEM E DESMONTAGEM DE FÔRMA DE PILARES RETANGULARES E ESTRUTURAS SIMILARES COM ÁREA MÉDIA DAS SEÇÕES MENOR OU IGUAL A 0,25 M², PÉ-DIREITO SIMPLES, EM MADEIRA SERRADA, 1 UTILIZAÇÃO. AF_12/2015</t>
  </si>
  <si>
    <t>MONTAGEM E DESMONTAGEM DE FÔRMA DE PILARES RETANGULARES E ESTRUTURAS SIMILARES COM ÁREA MÉDIA DAS SEÇÕES MENOR OU IGUAL A 0,25 M², PÉ-DIREITO SIMPLES, EM MADEIRA SERRADA, 2 UTILIZAÇÕES. AF_12/2015</t>
  </si>
  <si>
    <t>FABRICAÇÃO E INSTALAÇÃO DE TESOURA INTEIRA EM MADEIRA NÃO APARELHADA, VÃO DE 3 M, PARA TELHA CERÂMICA OU DE CONCRETO, INCLUSO IÇAMENTO. AF_12/2015</t>
  </si>
  <si>
    <t>TELHAMENTO COM TELHA DE CONCRETO DE ENCAIXE, COM ATÉ 2 ÁGUAS, INCLUSO TRANSPORTE VERTICAL. AF_06/2016</t>
  </si>
  <si>
    <t>TELHAMENTO COM TELHA ONDULADA DE FIBROCIMENTO E = 6 MM, COM RECOBRIMENTO LATERAL DE 1/4 DE ONDA PARA TELHADO COM INCLINAÇÃO MAIOR QUE 10°, COM ATÉ 2 ÁGUAS, INCLUSO IÇAMENTO. AF_06/2016</t>
  </si>
  <si>
    <t>TELHAMENTO COM TELHA ONDULADA DE FIBRA DE VIDRO E = 0,6 MM, PARA TELHADO COM INCLINAÇÃO MAIOR QUE 10°, COM ATÉ 2 ÁGUAS, INCLUSO IÇAMENTO. AF_06/2016</t>
  </si>
  <si>
    <t>73970/2</t>
  </si>
  <si>
    <t>73924/1</t>
  </si>
  <si>
    <t>79500/2</t>
  </si>
  <si>
    <t>ORGÃO:</t>
  </si>
  <si>
    <t>PARANÁ EDIFICAÇÕES</t>
  </si>
  <si>
    <t>DESCRIÇÃO</t>
  </si>
  <si>
    <t>PLACA DE OBRA EM CHAPA DE ACO GALVANIZADO</t>
  </si>
  <si>
    <t>PORTA DE CORRER EM ALUMINIO, COM DUAS FOLHAS PARA VIDRO, INCLUSO VIDRO LISO INCOLOR, FECHADURA E PUXADOR, SEM GUARNICAO/ALIZAR/VISTA</t>
  </si>
  <si>
    <t>M3</t>
  </si>
  <si>
    <t>KG</t>
  </si>
  <si>
    <t>UN</t>
  </si>
  <si>
    <t>M</t>
  </si>
  <si>
    <t>M2</t>
  </si>
  <si>
    <t/>
  </si>
  <si>
    <t>ART N°:</t>
  </si>
  <si>
    <t>TOTAL</t>
  </si>
  <si>
    <t>PROTOCOLO Nº:</t>
  </si>
  <si>
    <t>ENDEREÇO:</t>
  </si>
  <si>
    <t>PRÓPRIO:</t>
  </si>
  <si>
    <t>MUNICIPIO:</t>
  </si>
  <si>
    <t>LEVANTAMENTO Nº:</t>
  </si>
  <si>
    <t>DATA:</t>
  </si>
  <si>
    <t>RESPONSÁVEL TÉCNICO:</t>
  </si>
  <si>
    <t>REG. CREA:</t>
  </si>
  <si>
    <t>ITEM</t>
  </si>
  <si>
    <t>CÓDIGO DO SERVIÇO</t>
  </si>
  <si>
    <t>DESCRIÇÃO DO SERVIÇO</t>
  </si>
  <si>
    <t>UNIDADE DE MEDIDA</t>
  </si>
  <si>
    <t>QUANTI DADE</t>
  </si>
  <si>
    <t>MATERIAL</t>
  </si>
  <si>
    <t>MÃO DE OBRA</t>
  </si>
  <si>
    <t>CUSTO UNITÁRIO</t>
  </si>
  <si>
    <t xml:space="preserve"> </t>
  </si>
  <si>
    <t>MUNICÍPIO:</t>
  </si>
  <si>
    <t>PROTOCOLO:</t>
  </si>
  <si>
    <t>DIAS CORRIDOS</t>
  </si>
  <si>
    <t>Carimbo e Assinatura</t>
  </si>
  <si>
    <t>ESTRUTURA METALICA EM ACO ESTRUTURAL PERFIL I 6 X 3 3/8</t>
  </si>
  <si>
    <t>TELHAMENTO COM TELHA DE AÇO/ALUMÍNIO E = 0,5 MM, COM ATÉ 2 ÁGUAS, INCLUSO IÇAMENTO. AF_06/2016</t>
  </si>
  <si>
    <t>TOTAL ACUMULADO COM O DESCONTO PROPOSTO</t>
  </si>
  <si>
    <t>SERVIÇOS PRELIMINARES</t>
  </si>
  <si>
    <t>Responsável Técnico</t>
  </si>
  <si>
    <t>PRAZO EXECUÇÃO</t>
  </si>
  <si>
    <t>L</t>
  </si>
  <si>
    <t>CONCRETO FCK = 25MPA, TRAÇO 1:2,3:2,7 (CIMENTO/ AREIA MÉDIA/ BRITA 1)  - PREPARO MECÂNICO COM BETONEIRA 400 L. AF_07/2016</t>
  </si>
  <si>
    <t>CONCRETAGEM DE VIGAS E LAJES, FCK=20 MPA, PARA LAJES MACIÇAS OU NERVURADAS COM USO DE BOMBA EM EDIFICAÇÃO COM ÁREA MÉDIA DE LAJES MAIOR QUE 20 M² - LANÇAMENTO, ADENSAMENTO E ACABAMENTO. AF_12/2015</t>
  </si>
  <si>
    <t>TRAMA DE MADEIRA COMPOSTA POR RIPAS, CAIBROS E TERÇAS PARA TELHADOS DE ATÉ 2 ÁGUAS PARA TELHA DE ENCAIXE DE CERÂMICA OU DE CONCRETO, INCLUSO TRANSPORTE VERTICAL. AF_12/2015</t>
  </si>
  <si>
    <t>CALHA EM CHAPA DE AÇO GALVANIZADO NÚMERO 24, DESENVOLVIMENTO DE 100 CM, INCLUSO TRANSPORTE VERTICAL. AF_06/2016</t>
  </si>
  <si>
    <t>RUFO EM CHAPA DE AÇO GALVANIZADO NÚMERO 24, CORTE DE 25 CM, INCLUSO TRANSPORTE VERTICAL. AF_06/2016</t>
  </si>
  <si>
    <t>JANELA DE ALUMÍNIO DE CORRER, 4 FOLHAS, FIXAÇÃO COM PARAFUSO SOBRE CONTRAMARCO (EXCLUSIVE CONTRAMARCO), COM VIDROS, PADRONIZADA. AF_07/2016</t>
  </si>
  <si>
    <t>IMPERMEABILIZACAO DE ESTRUTURAS ENTERRADAS, COM TINTA ASFALTICA, DUAS DEMAOS.</t>
  </si>
  <si>
    <t>CHAPISCO APLICADO EM ALVENARIAS E ESTRUTURAS DE CONCRETO INTERNAS, COM COLHER DE PEDREIRO.  ARGAMASSA TRAÇO 1:3 COM PREPARO MANUAL. AF_06/2014</t>
  </si>
  <si>
    <t>PISO EM GRANILITE, MARMORITE OU GRANITINA ESPESSURA 8 MM, INCLUSO JUNTAS DE DILATACAO PLASTICAS</t>
  </si>
  <si>
    <t>APLICACAO DE TINTA A BASE DE EPOXI SOBRE PISO</t>
  </si>
  <si>
    <t>EXECUÇÃO DE PASSEIO EM PISO INTERTRAVADO, COM BLOCO RETANGULAR COR NATURAL DE 20 X 10 CM, ESPESSURA 6 CM. AF_12/2015</t>
  </si>
  <si>
    <t>PINTURA ACRILICA DE FAIXAS DE DEMARCACAO EM QUADRA POLIESPORTIVA, 5 CM DE LARGURA</t>
  </si>
  <si>
    <t>PINTURA ACRILICA EM PISO CIMENTADO, TRES DEMAOS</t>
  </si>
  <si>
    <t>COMPOSIÇÃO DE BDI PARA EDIFICAÇÕES</t>
  </si>
  <si>
    <t>Vigência: 01/12/2015</t>
  </si>
  <si>
    <t>CUSTO TOTAL DO SERVIÇO (R$):</t>
  </si>
  <si>
    <t>DISCRIMINAÇÃO</t>
  </si>
  <si>
    <t>VALOR (R$)</t>
  </si>
  <si>
    <t>TAXA (%)</t>
  </si>
  <si>
    <t>OBSERVAÇÃO</t>
  </si>
  <si>
    <t>SITUAÇÃO DO INTERVALO ADMISSIVEL</t>
  </si>
  <si>
    <t>PARCELAS DO BDI (%)</t>
  </si>
  <si>
    <t>1 Quartil</t>
  </si>
  <si>
    <t xml:space="preserve">Médio </t>
  </si>
  <si>
    <t>3 Quartil</t>
  </si>
  <si>
    <t>AC - ADMINISTRAÇÃO CENTRAL</t>
  </si>
  <si>
    <t>AC</t>
  </si>
  <si>
    <t>ADMINISTRAÇÃO CENTRAL</t>
  </si>
  <si>
    <t>SG - SEGUROS + GARANTIA</t>
  </si>
  <si>
    <t>SG</t>
  </si>
  <si>
    <t>SEGUROS + GARANTIA</t>
  </si>
  <si>
    <t>R - RISCOS</t>
  </si>
  <si>
    <t>R</t>
  </si>
  <si>
    <t>RISCOS</t>
  </si>
  <si>
    <t>DF - DESPESAS FINANCEIRAS</t>
  </si>
  <si>
    <t>DF</t>
  </si>
  <si>
    <t>DESPESAS FINANCEIRAS</t>
  </si>
  <si>
    <t>L - LUCRO BRUTO</t>
  </si>
  <si>
    <t>LUCRO BRUTO</t>
  </si>
  <si>
    <t>I - IMPOSTOS</t>
  </si>
  <si>
    <t>I</t>
  </si>
  <si>
    <t>IMPOSTOS</t>
  </si>
  <si>
    <t>6.1</t>
  </si>
  <si>
    <t>PIS</t>
  </si>
  <si>
    <t>6.2</t>
  </si>
  <si>
    <t>COFINS</t>
  </si>
  <si>
    <t>6.3</t>
  </si>
  <si>
    <t>ISS (CONFORME LEGISLAÇÃO MUNICIPAL)</t>
  </si>
  <si>
    <t>6.4</t>
  </si>
  <si>
    <t>CONTRIB.PREV. SOBRE REC. BRUTA - CPRB</t>
  </si>
  <si>
    <t>TOTAL DO BDI (R$)</t>
  </si>
  <si>
    <t>Parâmetros do Acórdão 2.622/2013 - Plenário</t>
  </si>
  <si>
    <t>PREÇO DE VENDA (R$)</t>
  </si>
  <si>
    <t>Sem CPRB</t>
  </si>
  <si>
    <t>BDI (%)</t>
  </si>
  <si>
    <t>Com CPRB</t>
  </si>
  <si>
    <t>Equação Acordão TCU 2.622/2013 - Plenário</t>
  </si>
  <si>
    <t>Onde:</t>
  </si>
  <si>
    <t>AC: taxa de administração central;</t>
  </si>
  <si>
    <t>S: taxa de seguros;</t>
  </si>
  <si>
    <t>G: taxa de garantias;</t>
  </si>
  <si>
    <t>R: taxa de riscos;</t>
  </si>
  <si>
    <t>DF: taxa de despesas financeiras;</t>
  </si>
  <si>
    <t>L: taxa de lucro/remuneração;</t>
  </si>
  <si>
    <t>I: taxa de incidência de impostos (PIS, COFINS, ISS, CPRB).</t>
  </si>
  <si>
    <t>PRAZO DE OBRA:</t>
  </si>
  <si>
    <t>(COMPOSIÇÃO REPRESENTATIVA) DO SERVIÇO DE CONTRAPISO EM ARGAMASSA TRAÇO 1:4 (CIM E AREIA), EM BETONEIRA 400 L, ESPESSURA 3 CM ÁREAS SECAS E 3 CM ÁREAS MOLHADAS, PARA EDIFICAÇÃO HABITACIONAL UNIFAMILIAR (CASA) E EDIFICAÇÃO PÚBLICA PADRÃO. AF_11/2014</t>
  </si>
  <si>
    <t>CONTRAPISO EM ARGAMASSA TRAÇO 1:4 (CIMENTO E AREIA), PREPARO MANUAL, APLICADO EM ÁREAS SECAS SOBRE LAJE, NÃO ADERIDO, ESPESSURA 5CM. AF_06/2014</t>
  </si>
  <si>
    <t>MASSA ÚNICA, PARA RECEBIMENTO DE PINTURA, EM ARGAMASSA TRAÇO 1:2:8, PREPARO MECÂNICO COM BETONEIRA 400L, APLICADA MANUALMENTE EM FACES INTERNAS DE PAREDES, ESPESSURA DE 20MM, COM EXECUÇÃO DE TALISCAS. AF_06/2014</t>
  </si>
  <si>
    <t>PINTURA ESMALTE ALTO BRILHO, DUAS DEMAOS, SOBRE SUPERFICIE METALICA</t>
  </si>
  <si>
    <t>CHAPISCO APLICADO EM ALVENARIA (COM PRESENÇA DE VÃOS) E ESTRUTURAS DE CONCRETO DE FACHADA, COM COLHER DE PEDREIRO.  ARGAMASSA TRAÇO 1:3 COM PREPARO MANUAL. AF_06/2014</t>
  </si>
  <si>
    <t>PRAZO DE EXECUÇÃO (DIAS CORRIDOS):</t>
  </si>
  <si>
    <t xml:space="preserve">CUSTO TOTAL </t>
  </si>
  <si>
    <t>VALOR PROPOSTO</t>
  </si>
  <si>
    <t xml:space="preserve"> DESCONTO PROPOSTO  /  VALOR DAS PARCELAS</t>
  </si>
  <si>
    <t>1.1</t>
  </si>
  <si>
    <t>2.1</t>
  </si>
  <si>
    <t>OBS: CASO O PRAZO ESTABELECIDO PELO EDITAL PARA A EXECUÇÃO DA OBRA SEJA DIFERENTE DE 180 DIAS (MODELO ACIMA) FAVOR MODIFICAR A QUANTIDADE DAS COLUNAS MENSAIS CONFORME PRAZO ESTABELECIDO EM EDITAL E AJUSTAR FÓRMULAS</t>
  </si>
  <si>
    <t>SUBTOTAL</t>
  </si>
  <si>
    <t>CATANDUVAS</t>
  </si>
  <si>
    <t>REFORMA</t>
  </si>
  <si>
    <t>TIPO DE OBRA/SERVIÇO:</t>
  </si>
  <si>
    <t>TABELAS DE REFERÊNCIA:  SINAPI/PR (MARÇO/2019) E PRED (MAIO/2019) VERSÃO 1.0</t>
  </si>
  <si>
    <t>ESTACA BROCA DE CONCRETO, DIÂMETRO DE 30 CM, PROFUNDIDADE DE ATÉ 3 M, ESCAVAÇÃO MANUAL COM TRADO CONCHA, NÃO ARMADA. AF_03/2018</t>
  </si>
  <si>
    <t>ARMAÇÃO DE PILAR OU VIGA DE UMA ESTRUTURA CONVENCIONAL DE CONCRETO ARMADO EM UM EDIFÍCIO DE MÚLTIPLOS PAVIMENTOS UTILIZANDO AÇO CA-60 DE 5,0 MM - MONTAGEM. AF_12/2015</t>
  </si>
  <si>
    <t>ARMAÇÃO DE PILAR OU VIGA DE UMA ESTRUTURA CONVENCIONAL DE CONCRETO ARMADO EM UM EDIFÍCIO DE MÚLTIPLOS PAVIMENTOS UTILIZANDO AÇO CA-50 DE 8,0 MM - MONTAGEM. AF_12/2015</t>
  </si>
  <si>
    <t>ARMAÇÃO DE LAJE DE UMA ESTRUTURA CONVENCIONAL DE CONCRETO ARMADO EM UM EDIFÍCIO DE MÚLTIPLOS PAVIMENTOS UTILIZANDO AÇO CA-50 DE 6,3 MM - MONTAGEM. AF_12/2015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</si>
  <si>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</si>
  <si>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8,0 MM - MONTAGEM. AF_12/2015</t>
  </si>
  <si>
    <t>ARMAÇÃO DE PILAR OU VIGA DE UMA ESTRUTURA CONVENCIONAL DE CONCRETO ARMADO EM UMA EDIFICAÇÃO TÉRREA OU SOBRADO UTILIZANDO AÇO CA-50 DE 12,5 MM - MONTAGEM. AF_12/2015</t>
  </si>
  <si>
    <t>(COMPOSIÇÃO REPRESENTATIVA) EXECUÇÃO DE ESTRUTURAS DE CONCRETO ARMADO CONVENCIONAL, PARA EDIFICAÇÃO HABITACIONAL MULTIFAMILIAR (PRÉDIO), FCK = 25 MPA. AF_01/2017</t>
  </si>
  <si>
    <t>ESCAVAÇÃO MANUAL DE VALA COM PROFUNDIDADE MENOR OU IGUAL A 1,30 M. AF_03/2016</t>
  </si>
  <si>
    <t>REATERRO MANUAL APILOADO COM SOQUETE. AF_10/2017</t>
  </si>
  <si>
    <t>REVESTIMENTO CERÂMICO PARA PISO COM PLACAS TIPO ESMALTADA PADRÃO POPULAR DE DIMENSÕES 35X35 CM APLICADA EM AMBIENTES DE ÁREA ENTRE 5 M2 E 10 M2. AF_06/2014</t>
  </si>
  <si>
    <t>REVESTIMENTO CERÂMICO PARA PAREDES INTERNAS COM PLACAS TIPO ESMALTADA EXTRA DE DIMENSÕES 20X20 CM APLICADAS EM AMBIENTES DE ÁREA MAIOR QUE 5 M² A MEIA ALTURA DAS PAREDES. AF_06/2014</t>
  </si>
  <si>
    <t>FORRO DE PVC, LISO, PARA AMBIENTES COMERCIAIS, INCLUSIVE ESTRUTURA DE FIXAÇÃO. AF_05/2017_P</t>
  </si>
  <si>
    <t>REMOÇÃO DE FORROS DE DRYWALL, PVC E FIBROMINERAL, DE FORMA MANUAL, SEM REAPROVEITAMENTO. AF_12/2017</t>
  </si>
  <si>
    <t>REMOÇÃO DE PORTAS, DE FORMA MANUAL, SEM REAPROVEITAMENTO. AF_12/2017</t>
  </si>
  <si>
    <t>REMOÇÃO DE JANELAS, DE FORMA MANUAL, SEM REAPROVEITAMENTO. AF_12/2017</t>
  </si>
  <si>
    <t>REMOÇÃO DE TELHAS, DE FIBROCIMENTO, METÁLICA E CERÂMICA, DE FORMA MANUAL, SEM REAPROVEITAMENTO. AF_12/2017</t>
  </si>
  <si>
    <t>REMOÇÃO DE TRAMA DE MADEIRA PARA COBERTURA, DE FORMA MANUAL, SEM REAPROVEITAMENTO. AF_12/2017</t>
  </si>
  <si>
    <t>PLANILHA DE SERVIÇOS SINTÉTICA DESONERADA</t>
  </si>
  <si>
    <t>OBRA:</t>
  </si>
  <si>
    <t>ÓRGÃO PROP.:</t>
  </si>
  <si>
    <t>RESP. TÉCNICO:</t>
  </si>
  <si>
    <t xml:space="preserve">SECRETARIA DE ESTADO DE INFRAESTRUTURA E LOGÍSTICA
PARANÁ EDIFICAÇÕES
DIRETORIA DE PLANEJAMENTO E PROJETOS
GERÊNCIA DE CUSTOS E ORÇAMENTOS
</t>
  </si>
  <si>
    <t>SECRETARIA DE ESTADO DE INFRAESTRUTURA E LOGÍSTICA</t>
  </si>
  <si>
    <t>ESCOLA MUN. PROF. MARIA MAYER</t>
  </si>
  <si>
    <t>RUA MINAS GERAIS, 400</t>
  </si>
  <si>
    <t>LUCAS MATHIAS DOS SANTOS SILVA</t>
  </si>
  <si>
    <t>89.858/D</t>
  </si>
  <si>
    <t>REFEITÓRIO</t>
  </si>
  <si>
    <t>2.2</t>
  </si>
  <si>
    <t xml:space="preserve">ALVENARIA </t>
  </si>
  <si>
    <t>2.3</t>
  </si>
  <si>
    <t>PINTURA</t>
  </si>
  <si>
    <t>L= 1,00+3,45+2,45+1,00 (m)</t>
  </si>
  <si>
    <t>MEMÓRIA DE CÁLCULO</t>
  </si>
  <si>
    <t>L= 1,00+3,45+2,45+1,00 (m) / A= 1,20 (m)</t>
  </si>
  <si>
    <t>2.1.1</t>
  </si>
  <si>
    <t>2.1.2</t>
  </si>
  <si>
    <t>2.1.3</t>
  </si>
  <si>
    <t>2.2.1</t>
  </si>
  <si>
    <t>2.2.3</t>
  </si>
  <si>
    <t>2.3.1</t>
  </si>
  <si>
    <t>ABERTURAS</t>
  </si>
  <si>
    <t>2.4</t>
  </si>
  <si>
    <t>2.4.1</t>
  </si>
  <si>
    <t>2.4.2</t>
  </si>
  <si>
    <t>A= 2,30 x 3,50 (m)</t>
  </si>
  <si>
    <t>A= 2,30 x 2,30 (m) x 2 janelas</t>
  </si>
  <si>
    <t>COZINHA</t>
  </si>
  <si>
    <t>3.1</t>
  </si>
  <si>
    <t>3.1.1</t>
  </si>
  <si>
    <t>AZULEJO</t>
  </si>
  <si>
    <t>PISO</t>
  </si>
  <si>
    <t>2.5</t>
  </si>
  <si>
    <t>2.5.1</t>
  </si>
  <si>
    <t>2.5.2</t>
  </si>
  <si>
    <t>A saguão= 15,00x7,05 = 105,75 m²</t>
  </si>
  <si>
    <t>A= 2,00x2,00 (m) /  e= 0,05 (m)</t>
  </si>
  <si>
    <t>4.1</t>
  </si>
  <si>
    <t>4.1.1</t>
  </si>
  <si>
    <t>4.2</t>
  </si>
  <si>
    <t>JANELA</t>
  </si>
  <si>
    <t>4.2.1</t>
  </si>
  <si>
    <t>Janela (und): 3,00x2,30 (m) - A= 3,00x2,30x6 janelas</t>
  </si>
  <si>
    <t>4.2.2</t>
  </si>
  <si>
    <t>4.3</t>
  </si>
  <si>
    <t>FORRO</t>
  </si>
  <si>
    <t>4.3.1</t>
  </si>
  <si>
    <t>4.3.2</t>
  </si>
  <si>
    <t>4.4</t>
  </si>
  <si>
    <t>4.4.1</t>
  </si>
  <si>
    <t>4.4.2</t>
  </si>
  <si>
    <t>PORTA (UND): 0,80x2,10 (m) - A=0,80x2,10x5 portas</t>
  </si>
  <si>
    <t>Área das salas de aula com base no projeto</t>
  </si>
  <si>
    <t>4.1.2</t>
  </si>
  <si>
    <t>PALCO</t>
  </si>
  <si>
    <t>5.1</t>
  </si>
  <si>
    <t>5.1.1</t>
  </si>
  <si>
    <t>5.1.2</t>
  </si>
  <si>
    <t>5.1.3</t>
  </si>
  <si>
    <t>5.1.4</t>
  </si>
  <si>
    <t>5.1.5</t>
  </si>
  <si>
    <t xml:space="preserve">A=1,50x6,00(m) / Altura=0,40 (m) </t>
  </si>
  <si>
    <t xml:space="preserve">A=1,50x6,00(m) </t>
  </si>
  <si>
    <t>A=(1,50x0,4)+(6x0,4)+(1,50x0,4)</t>
  </si>
  <si>
    <t>A=(1,50x0,4)+(6x0,4)+(1,50x0,4) x 2 lados</t>
  </si>
  <si>
    <t>APICOAMENTO MANUAL DE SUPERFICIE DE CONCRETO E RETIRADA DE PISOS</t>
  </si>
  <si>
    <t>Área das salas: 22,03 (m²) x2 salas</t>
  </si>
  <si>
    <t>3.1.2</t>
  </si>
  <si>
    <t>3.1.3</t>
  </si>
  <si>
    <t>PORTAS BALCÃO: 0,80x0,77 (m) x 7 portas + PORTA: 0,80x2,10 (m)</t>
  </si>
  <si>
    <t>3.1.4</t>
  </si>
  <si>
    <t>3.1.5</t>
  </si>
  <si>
    <t>RETIRADA DE REVESTIMENTO CERÂMICO, DE FORMA MANUAL, SEM REAPROVEITAMENTO</t>
  </si>
  <si>
    <t>A= ((6,90+3,00+6,90+3,00)*3,5)-(3,00*1,50)-(2*0,80*2,10)</t>
  </si>
  <si>
    <t>BANCADA: 0,60x5,90 (m) x2 bancadas</t>
  </si>
  <si>
    <t>PINTURA EXTERNA</t>
  </si>
  <si>
    <t>6.1.1</t>
  </si>
  <si>
    <t>6.1.2</t>
  </si>
  <si>
    <t>6.1.3</t>
  </si>
  <si>
    <t>PINTURA - BLOCO ADM</t>
  </si>
  <si>
    <t>Paredes a serem pintadas: 7,05+14,55+2,15+3,30+2,15+9,80+5,05+10,95+9,82+2,00+4,58</t>
  </si>
  <si>
    <t>Áreas a descontar pintura: (5x3,00x2,50) + (2x2,00x2,50) + (7x0,80x2,10)</t>
  </si>
  <si>
    <t>PINTURA - BLOCO SALAS DE AULA I</t>
  </si>
  <si>
    <t>6.2.1</t>
  </si>
  <si>
    <t>6.2.2</t>
  </si>
  <si>
    <t>6.2.3</t>
  </si>
  <si>
    <t>Paredes a serem pintadas: 6,00+37,30+30,93+9,50+6,20+2,00+40,40+6,00+40,55+23,50</t>
  </si>
  <si>
    <t>Áreas a descontar pintura: (9x3,00x2,50) + (14x0,80x2,10)</t>
  </si>
  <si>
    <t>PINTURA - BLOCO SALAS DE AULA II</t>
  </si>
  <si>
    <t>6.3.1</t>
  </si>
  <si>
    <t>6.3.2</t>
  </si>
  <si>
    <t>6.3.3</t>
  </si>
  <si>
    <t>Áreas a descontar pintura: (4x3,00x2,50) + (2x0,80x2,10)</t>
  </si>
  <si>
    <t>Paredes a serem pintadas: (16,10+6,00)x2</t>
  </si>
  <si>
    <t>7.1</t>
  </si>
  <si>
    <t>7.1.2</t>
  </si>
  <si>
    <t>7.1.1</t>
  </si>
  <si>
    <t xml:space="preserve">PINTURA INTERNA </t>
  </si>
  <si>
    <t>8.1</t>
  </si>
  <si>
    <t>8.1.1</t>
  </si>
  <si>
    <t>7.2</t>
  </si>
  <si>
    <t>7.2.1</t>
  </si>
  <si>
    <t>7.2.2</t>
  </si>
  <si>
    <t>7.3</t>
  </si>
  <si>
    <t>7.3.1</t>
  </si>
  <si>
    <t>7.3.2</t>
  </si>
  <si>
    <t xml:space="preserve">Áreas a descontar pintura: (7x2,10x0,80) + (5x3,00x2,50) + (2x2,00x2,50) </t>
  </si>
  <si>
    <t>7.1.3</t>
  </si>
  <si>
    <t>7.2.3</t>
  </si>
  <si>
    <t>7.3.3</t>
  </si>
  <si>
    <t>Soma dos perímetros das salas em projeto</t>
  </si>
  <si>
    <t>Áreas a descontar pintura: (4x3x2,5) +(2x0,8x2,1)</t>
  </si>
  <si>
    <t>SALA COORDENAÇÃO</t>
  </si>
  <si>
    <t>RETIRADA DE JANELAS</t>
  </si>
  <si>
    <t>VER DIMENSÃO DAS JANELAS</t>
  </si>
  <si>
    <t>QUADRA</t>
  </si>
  <si>
    <t>9.1</t>
  </si>
  <si>
    <t>9.1.1</t>
  </si>
  <si>
    <t>9.1.3</t>
  </si>
  <si>
    <t>9.2</t>
  </si>
  <si>
    <t>9.2.1</t>
  </si>
  <si>
    <t>9.3</t>
  </si>
  <si>
    <t>9.3.1</t>
  </si>
  <si>
    <t>9.2.2</t>
  </si>
  <si>
    <t>9.2.3</t>
  </si>
  <si>
    <t>2.2.4</t>
  </si>
  <si>
    <t>Áreas que já estavam pintadas</t>
  </si>
  <si>
    <t>5.1.6</t>
  </si>
  <si>
    <t>MESMA DIMENSÃO DAS JANELAS</t>
  </si>
  <si>
    <t>8.1.2</t>
  </si>
  <si>
    <t>8.1.3</t>
  </si>
  <si>
    <t>FECHAMENTO</t>
  </si>
  <si>
    <t>8.1.4</t>
  </si>
  <si>
    <t>8.1.5</t>
  </si>
  <si>
    <t>8.1.6</t>
  </si>
  <si>
    <t xml:space="preserve">L= 22,55 + 41,20 + 22,55 + 43,55 (m) </t>
  </si>
  <si>
    <t>L= 22,55 + 41,20 + 22,55 + 43,55 (m) / A= 1,50 (m)</t>
  </si>
  <si>
    <t>APLICAÇÃO MANUAL DE PINTURA COM TINTA LÁTEX PVA EM PISO, DUAS DEMÃOS. AF_06/2014</t>
  </si>
  <si>
    <t>5.1.7</t>
  </si>
  <si>
    <t>5.1.8</t>
  </si>
  <si>
    <t>5.1.9</t>
  </si>
  <si>
    <t>5.1.10</t>
  </si>
  <si>
    <t>5.1.11</t>
  </si>
  <si>
    <t>(0,15*0,3*0,4)x2 pilares</t>
  </si>
  <si>
    <t>PORTA DE MADEIRA, TIPO MEXICANA, MACIÇA (PESADA OU SUPERPESADA), 80X210CM, ESPESSURA DE 3,5CM, INCLUSO DOBRADIÇAS - FORNECIMENTO E INSTALAÇÃO. AF_08/2015, INCLUSO VISOR EM VIDRO CONFORME DETALHE ARQUITETÔNICO.</t>
  </si>
  <si>
    <t>5.2</t>
  </si>
  <si>
    <t>COBERTURA NOVA</t>
  </si>
  <si>
    <t>2.1.4</t>
  </si>
  <si>
    <t>VIGA BALDRAME - 15X30XCOMP.</t>
  </si>
  <si>
    <t>CINTAS E VERGAS</t>
  </si>
  <si>
    <t>SALAS DE AULA II</t>
  </si>
  <si>
    <t>11,65x7,05</t>
  </si>
  <si>
    <t>5.2.1</t>
  </si>
  <si>
    <t>Pintura área nova (2*6) + area antiga (6*3)</t>
  </si>
  <si>
    <t>COBERTURA TRANSLÚCIDA SAGUÃO</t>
  </si>
  <si>
    <t>20 Telhas - 2,44x1 (m)</t>
  </si>
  <si>
    <t>11.1</t>
  </si>
  <si>
    <t>10.1</t>
  </si>
  <si>
    <t>10.1.1</t>
  </si>
  <si>
    <t>10.1.2</t>
  </si>
  <si>
    <t>10.1.3</t>
  </si>
  <si>
    <t>10.2</t>
  </si>
  <si>
    <t>10.2.1</t>
  </si>
  <si>
    <t>10.2.2</t>
  </si>
  <si>
    <t>9.3.2</t>
  </si>
  <si>
    <t>12.1</t>
  </si>
  <si>
    <t>12.2</t>
  </si>
  <si>
    <t>ESTRUTURA</t>
  </si>
  <si>
    <t>PAREDES + BANCADA: 0,60x5,90 (m) x2 bancadas</t>
  </si>
  <si>
    <t>AMPLIAÇÃO - 2,00 METROS DE COMP.</t>
  </si>
  <si>
    <t>FECHAMENTOS / PAREDES</t>
  </si>
  <si>
    <t>LAJE P/ ASSENTOS</t>
  </si>
  <si>
    <t>PINTURA DE ESTRUTURA COMPLETA</t>
  </si>
  <si>
    <t>ATERRO</t>
  </si>
  <si>
    <t>ARQUIBANCADA</t>
  </si>
  <si>
    <t>10.3</t>
  </si>
  <si>
    <t>10.3.1</t>
  </si>
  <si>
    <t>10.4</t>
  </si>
  <si>
    <t>10.4.1</t>
  </si>
  <si>
    <t>11.1.1</t>
  </si>
  <si>
    <t>11.1.2</t>
  </si>
  <si>
    <t>11.1.3</t>
  </si>
  <si>
    <t>13.1</t>
  </si>
  <si>
    <t>13.1.1</t>
  </si>
  <si>
    <t>13.1.2</t>
  </si>
  <si>
    <t>13.1.3</t>
  </si>
  <si>
    <t>13.1.4</t>
  </si>
  <si>
    <t>13.2</t>
  </si>
  <si>
    <t>13.2.1</t>
  </si>
  <si>
    <t>13.2.2</t>
  </si>
  <si>
    <t>73802/1</t>
  </si>
  <si>
    <t>92396</t>
  </si>
  <si>
    <t>ÁREA DE 4,50 METROS X 70</t>
  </si>
  <si>
    <t>REGIONAL</t>
  </si>
  <si>
    <t>MEIO-FIO POLIDO EM CONCRETO PARA PAVERS, PEÇAS DE 0,80 M CADA</t>
  </si>
  <si>
    <t>MEIO FIO - 70 METROS</t>
  </si>
  <si>
    <t>85180</t>
  </si>
  <si>
    <t>MEIO-FIO DE CONCRETO RETO - 10X20 DO TIPO FINCADINHA PARA CONTENÇÃO LATERAL DE PAVERS</t>
  </si>
  <si>
    <t>PASSEIO PÚBLICO FRONTAL</t>
  </si>
  <si>
    <t>14.1</t>
  </si>
  <si>
    <t>14.2</t>
  </si>
  <si>
    <t>14.3</t>
  </si>
  <si>
    <t>14.4</t>
  </si>
  <si>
    <t>14.5</t>
  </si>
  <si>
    <t>VALOR TOTAL DOS SERVIÇOS</t>
  </si>
  <si>
    <t>BDI APLICADO SOB OS SERVIÇOS</t>
  </si>
  <si>
    <t>VALOR TOTAL GERAL</t>
  </si>
  <si>
    <t>PINTURA EXTERNA DE MURO PRINCIPAL</t>
  </si>
  <si>
    <t>84123</t>
  </si>
  <si>
    <t>88485</t>
  </si>
  <si>
    <t>88489</t>
  </si>
  <si>
    <t>15.1</t>
  </si>
  <si>
    <t>15.2</t>
  </si>
  <si>
    <t>15.3</t>
  </si>
  <si>
    <t>15.4</t>
  </si>
  <si>
    <t>PASSARELA COBERTA ATÉ A QUADRA - APROX 7,00 METROS LINEARES</t>
  </si>
  <si>
    <t>Viga: 0,30x0,15x3,80 x 7 portais / Pilar: 0,30x0,15x2,80x2 x 7 portais</t>
  </si>
  <si>
    <t>7 portais</t>
  </si>
  <si>
    <t>7m x 1m x 9portais</t>
  </si>
  <si>
    <t>7m x 3,80 m</t>
  </si>
  <si>
    <t>11.1.4</t>
  </si>
  <si>
    <t>11.1.5</t>
  </si>
  <si>
    <t>11.1.6</t>
  </si>
  <si>
    <t>INFRAESTRUTURA</t>
  </si>
  <si>
    <t>VIGAS BALDRAMES</t>
  </si>
  <si>
    <t>MURO DE ARRIMO - LATERAL DIREITA - 20 METROS DE COMP. X ALTURA 1,00</t>
  </si>
  <si>
    <t>PILARES - 14 UNIDADES</t>
  </si>
  <si>
    <t>ALVENARIA DE BLOCOS DE CONCRETO</t>
  </si>
  <si>
    <t>PORTAS (5 unidades)</t>
  </si>
  <si>
    <t>ESTRUTURA DE SUPORTE P/ FECHAMENTOS LATERAIS</t>
  </si>
  <si>
    <t>9.4</t>
  </si>
  <si>
    <t>9.4.1</t>
  </si>
  <si>
    <t>9.4.2</t>
  </si>
  <si>
    <t>COBERTURA EXISTENTE - SUBSTITUIÇÃO DE PEÇAS P/ TRANSLÚCIDAS</t>
  </si>
  <si>
    <t>40 PEÇAS  2,44 X 1,00</t>
  </si>
  <si>
    <t>16.1</t>
  </si>
  <si>
    <t>16.1.1</t>
  </si>
  <si>
    <t>16.1.2</t>
  </si>
  <si>
    <t>16.1.3</t>
  </si>
  <si>
    <t>16.2</t>
  </si>
  <si>
    <t>16.2.1</t>
  </si>
  <si>
    <t>16.2.2</t>
  </si>
  <si>
    <t>16.2.3</t>
  </si>
  <si>
    <t>16.2.4</t>
  </si>
  <si>
    <t>16.2.5</t>
  </si>
  <si>
    <t>16.3</t>
  </si>
  <si>
    <t>16.3.1</t>
  </si>
  <si>
    <t>16.3.2</t>
  </si>
  <si>
    <t>16.3.3</t>
  </si>
  <si>
    <t>16.3.4</t>
  </si>
  <si>
    <t>16.4</t>
  </si>
  <si>
    <t>16.4.1</t>
  </si>
  <si>
    <t>16.4.2</t>
  </si>
  <si>
    <t>16.4.3</t>
  </si>
  <si>
    <t>16.4.4</t>
  </si>
  <si>
    <t>16.4.5</t>
  </si>
  <si>
    <t>16.5</t>
  </si>
  <si>
    <t>16.5.1</t>
  </si>
  <si>
    <t>DEMOLICAO DE REVESTIMENTO DE ARGAMASSA DE CAL E AREIA</t>
  </si>
  <si>
    <t>REPOSIÇÃO COBERTURA ADMINISTRATIVO E SERVIÇOS</t>
  </si>
  <si>
    <t>CATANDUVAS-PR</t>
  </si>
  <si>
    <t>11.1.7</t>
  </si>
  <si>
    <t>VIGAS SUPERIORES</t>
  </si>
  <si>
    <t>AJUSTES DETALHE 03 - RETIRADA DE PORTA  PARA IMPLANTAR NOVA E DEMOLIÇÕES</t>
  </si>
  <si>
    <t>DEMOLIÇÃO DE ALVENARIA PARA QUALQUER TIPO DE BLOCO, DE FORMA MECANIZADA, SEM REAPROVEITAMENTO. AF_12/2017</t>
  </si>
  <si>
    <t>DEMOLIÇÃO DE PILARES E VIGAS EM CONCRETO ARMADO, DE FORMA MECANIZADA COM MARTELETE, SEM REAPROVEITAMENTO. AF_12/2017</t>
  </si>
  <si>
    <t>2.6</t>
  </si>
  <si>
    <t>DEMOLICAO DE VAO PARA NOVA PORTA - 2,10 X 0,80</t>
  </si>
  <si>
    <t>RAMPA EXISTENTE A DEMOLIR - 150X300</t>
  </si>
  <si>
    <t>PORTA DE MADEIRA, TIPO MEXICANA, MACIÇA (PESADA OU SUPERPESADA), 80X210CM, ESPESSURA DE 3,5CM, INCLUSO DOBRADIÇAS - FORNECIMENTO E INSTALAÇÃO. AF_08/2015</t>
  </si>
  <si>
    <t>SOMENTE NO LADO INTERNO</t>
  </si>
  <si>
    <t>AREA DA PORTA RETIRADA P/ FECHAMENTO</t>
  </si>
  <si>
    <t>DOIS LADOS + REQUADROS PELA DEMOLICAO</t>
  </si>
  <si>
    <t>2.6.1</t>
  </si>
  <si>
    <t>2.6.2</t>
  </si>
  <si>
    <t>2.6.3</t>
  </si>
  <si>
    <t>2.6.4</t>
  </si>
  <si>
    <t>2.6.5</t>
  </si>
  <si>
    <t>2.6.6</t>
  </si>
  <si>
    <t>2.6.7</t>
  </si>
  <si>
    <t>2.6.8</t>
  </si>
  <si>
    <t xml:space="preserve">PINTURA DE PORTAS E JANELAS </t>
  </si>
  <si>
    <t>JANELAS AREA TOTAL APROX</t>
  </si>
  <si>
    <t>PORTAS DE MADEIRA EM GERAL</t>
  </si>
  <si>
    <t>PINTURA ESMALTE FOSCO EM MADEIRA, DUAS DEMAOS</t>
  </si>
  <si>
    <t>LIXAMENTO MAN C/ LIXA CALAFATE DE CONCR APARENTE ANTIGO E CORREÇÃO DE SUPERFICIES UTILIZANDO MASSA ACRILICA OU SIMILAR</t>
  </si>
  <si>
    <t>2.6.9</t>
  </si>
  <si>
    <t>regional</t>
  </si>
  <si>
    <t>VB</t>
  </si>
  <si>
    <t>RELOCAÇÃO DE BEBEDOURO EXISTENTE PARA LIVRA VÃO DE PORTA A SER IMPLANTADA - INCLUI PONTO DE ÁGUA, ESGOTO E ELÉTRICO (MATERIAIS E MAO-DE-OBRA) PARA REALOCAR.</t>
  </si>
  <si>
    <t>PREFEITURA MUNICIPAL</t>
  </si>
  <si>
    <t>REFORMA E MELHORIAS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</si>
</sst>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&quot;* #,##0.00_);_(&quot;R$&quot;* \(#,##0.00\);_(&quot;R$&quot;* &quot;-&quot;??_);_(@_)"/>
    <numFmt numFmtId="166" formatCode="#"/>
    <numFmt numFmtId="167" formatCode="#,##0.00\ ;[Red]\(#,##0.00\)"/>
    <numFmt numFmtId="168" formatCode="0.0"/>
    <numFmt numFmtId="169" formatCode="#,##0.00\ ;[Red]#,##0.00"/>
    <numFmt numFmtId="170" formatCode="mm/yy"/>
    <numFmt numFmtId="171" formatCode="0.0000%"/>
    <numFmt numFmtId="172" formatCode="_-&quot;R$ &quot;* #,##0.00_-;&quot;-R$ &quot;* #,##0.00_-;_-&quot;R$ &quot;* \-??_-;_-@_-"/>
    <numFmt numFmtId="173" formatCode="_-* #,##0.00_-;\-* #,##0.00_-;_-* \-??_-;_-@_-"/>
    <numFmt numFmtId="174" formatCode="_(* #,##0.00_);_(* \(#,##0.00\);_(* \-??_);_(@_)"/>
    <numFmt numFmtId="175" formatCode="#,##0.00\ ;&quot; (&quot;#,##0.00\);&quot; -&quot;#\ ;@\ "/>
    <numFmt numFmtId="176" formatCode="00"/>
    <numFmt numFmtId="177" formatCode="#,##0.00_);[Red]\-#,##0.00;"/>
    <numFmt numFmtId="178" formatCode="#,##0.00_);[Red]\-#,##0.0;"/>
    <numFmt numFmtId="179" formatCode="#."/>
    <numFmt numFmtId="180" formatCode="&quot;N$&quot;#,##0_);\(&quot;N$&quot;#,##0\)"/>
    <numFmt numFmtId="181" formatCode="_([$€-2]* #,##0.00_);_([$€-2]* \(#,##0.00\);_([$€-2]* &quot;-&quot;??_)"/>
    <numFmt numFmtId="182" formatCode="_ * #,##0_ ;_ * \-#,##0_ ;_ * &quot;-&quot;_ ;_ @_ "/>
    <numFmt numFmtId="183" formatCode="_ * #,##0.00_ ;_ * \-#,##0.00_ ;_ * &quot;-&quot;??_ ;_ @_ "/>
    <numFmt numFmtId="184" formatCode="#,##0.00;[Red]\-#,##0.00;"/>
    <numFmt numFmtId="185" formatCode="_ &quot;S/&quot;* #,##0_ ;_ &quot;S/&quot;* \-#,##0_ ;_ &quot;S/&quot;* &quot;-&quot;_ ;_ @_ "/>
    <numFmt numFmtId="186" formatCode="_ &quot;S/&quot;* #,##0.00_ ;_ &quot;S/&quot;* \-#,##0.00_ ;_ &quot;S/&quot;* &quot;-&quot;??_ ;_ @_ "/>
    <numFmt numFmtId="187" formatCode="0.0000000"/>
    <numFmt numFmtId="188" formatCode="##&quot;.&quot;###&quot;.&quot;###&quot;-&quot;#"/>
    <numFmt numFmtId="189" formatCode="0.000000%"/>
    <numFmt numFmtId="190" formatCode="dd/mm/yy"/>
    <numFmt numFmtId="191" formatCode="&quot;R$&quot;\ #,##0.00"/>
    <numFmt numFmtId="192" formatCode="0.000%"/>
    <numFmt numFmtId="193" formatCode="0.0%"/>
    <numFmt numFmtId="194" formatCode="&quot;DATA:&quot;\ \ dd/mm/yyyy"/>
    <numFmt numFmtId="195" formatCode="#\ &quot;DIAS&quot;"/>
  </numFmts>
  <fonts count="104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1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7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1"/>
      <color indexed="62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  <charset val="204"/>
    </font>
    <font>
      <sz val="12"/>
      <color indexed="8"/>
      <name val="Arial"/>
      <family val="2"/>
    </font>
    <font>
      <sz val="10"/>
      <name val="Arial"/>
      <family val="2"/>
      <charset val="1"/>
    </font>
    <font>
      <b/>
      <sz val="18"/>
      <color indexed="56"/>
      <name val="Cambria"/>
      <family val="2"/>
    </font>
    <font>
      <b/>
      <sz val="11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0"/>
      <name val="Helv"/>
    </font>
    <font>
      <sz val="11"/>
      <color indexed="52"/>
      <name val="Calibri"/>
      <family val="2"/>
    </font>
    <font>
      <sz val="1"/>
      <color indexed="16"/>
      <name val="Courier"/>
      <family val="3"/>
    </font>
    <font>
      <sz val="10"/>
      <name val="BERNHARD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u/>
      <sz val="10"/>
      <color indexed="20"/>
      <name val="Arial"/>
      <family val="2"/>
    </font>
    <font>
      <b/>
      <sz val="12"/>
      <name val="Helv"/>
    </font>
    <font>
      <b/>
      <sz val="1"/>
      <color indexed="16"/>
      <name val="Courier"/>
      <family val="3"/>
    </font>
    <font>
      <b/>
      <sz val="11"/>
      <name val="Helv"/>
    </font>
    <font>
      <sz val="11"/>
      <color indexed="60"/>
      <name val="Calibri"/>
      <family val="2"/>
    </font>
    <font>
      <sz val="7"/>
      <name val="Small Fonts"/>
      <family val="2"/>
    </font>
    <font>
      <sz val="10"/>
      <color indexed="8"/>
      <name val="Arial"/>
      <family val="2"/>
    </font>
    <font>
      <b/>
      <sz val="8"/>
      <name val="Times New Roman"/>
      <family val="1"/>
    </font>
    <font>
      <sz val="8"/>
      <name val="Helv"/>
    </font>
    <font>
      <sz val="1"/>
      <color indexed="18"/>
      <name val="Courier"/>
      <family val="3"/>
    </font>
    <font>
      <b/>
      <sz val="11"/>
      <name val="Arial"/>
      <family val="2"/>
    </font>
    <font>
      <b/>
      <sz val="10"/>
      <name val="Calibri"/>
      <family val="2"/>
    </font>
    <font>
      <b/>
      <sz val="9"/>
      <name val="Calibri"/>
      <family val="2"/>
    </font>
    <font>
      <sz val="10"/>
      <name val="Helv"/>
      <charset val="204"/>
    </font>
    <font>
      <sz val="11"/>
      <color indexed="8"/>
      <name val="Calibri"/>
      <family val="2"/>
    </font>
    <font>
      <sz val="12"/>
      <color indexed="8"/>
      <name val="Arial"/>
      <family val="2"/>
    </font>
    <font>
      <b/>
      <sz val="12"/>
      <color indexed="10"/>
      <name val="Calibri"/>
      <family val="2"/>
    </font>
    <font>
      <sz val="9"/>
      <color indexed="8"/>
      <name val="Calibri"/>
      <family val="2"/>
    </font>
    <font>
      <sz val="9"/>
      <name val="Calibri"/>
      <family val="2"/>
    </font>
    <font>
      <sz val="10"/>
      <color indexed="8"/>
      <name val="Calibri"/>
      <family val="2"/>
    </font>
    <font>
      <b/>
      <sz val="12"/>
      <color indexed="8"/>
      <name val="Calibri"/>
      <family val="2"/>
    </font>
    <font>
      <sz val="1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sz val="6"/>
      <name val="Calibri"/>
      <family val="2"/>
    </font>
    <font>
      <b/>
      <sz val="6"/>
      <name val="Calibri"/>
      <family val="2"/>
    </font>
    <font>
      <b/>
      <sz val="7"/>
      <name val="Calibri"/>
      <family val="2"/>
    </font>
    <font>
      <sz val="7"/>
      <name val="Calibri"/>
      <family val="2"/>
    </font>
    <font>
      <sz val="24"/>
      <color indexed="10"/>
      <name val="Calibri"/>
      <family val="2"/>
    </font>
    <font>
      <b/>
      <sz val="18"/>
      <name val="Calibri"/>
      <family val="2"/>
    </font>
    <font>
      <sz val="12"/>
      <name val="Calibri"/>
      <family val="2"/>
    </font>
    <font>
      <sz val="12"/>
      <color indexed="8"/>
      <name val="Calibri"/>
      <family val="2"/>
    </font>
    <font>
      <sz val="12"/>
      <color indexed="8"/>
      <name val="Times New Roman"/>
      <family val="1"/>
    </font>
    <font>
      <b/>
      <sz val="12"/>
      <name val="Calibri"/>
      <family val="2"/>
    </font>
    <font>
      <b/>
      <i/>
      <sz val="12"/>
      <color indexed="8"/>
      <name val="Calibri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name val="Calibri"/>
      <family val="2"/>
    </font>
    <font>
      <sz val="10"/>
      <color indexed="8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b/>
      <sz val="12"/>
      <color indexed="8"/>
      <name val="Calibri"/>
      <family val="2"/>
    </font>
    <font>
      <b/>
      <sz val="13"/>
      <name val="Calibri"/>
      <family val="2"/>
    </font>
    <font>
      <b/>
      <sz val="12"/>
      <color indexed="10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10"/>
      <name val="Calibri"/>
      <family val="2"/>
    </font>
    <font>
      <sz val="11"/>
      <color theme="1"/>
      <name val="Calibri"/>
      <family val="2"/>
      <scheme val="minor"/>
    </font>
    <font>
      <u/>
      <sz val="9.9"/>
      <color theme="10"/>
      <name val="Calibri"/>
      <family val="2"/>
    </font>
    <font>
      <sz val="12"/>
      <color theme="1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6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31"/>
        <bgColor indexed="22"/>
      </patternFill>
    </fill>
    <fill>
      <patternFill patternType="solid">
        <fgColor indexed="29"/>
      </patternFill>
    </fill>
    <fill>
      <patternFill patternType="solid">
        <fgColor indexed="45"/>
        <bgColor indexed="29"/>
      </patternFill>
    </fill>
    <fill>
      <patternFill patternType="solid">
        <f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9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6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</patternFill>
    </fill>
    <fill>
      <patternFill patternType="solid">
        <fgColor indexed="53"/>
        <bgColor indexed="52"/>
      </patternFill>
    </fill>
    <fill>
      <patternFill patternType="solid">
        <fgColor indexed="47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42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6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indexed="43"/>
        <bgColor indexed="42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3" tint="0.79998168889431442"/>
        <bgColor indexed="42"/>
      </patternFill>
    </fill>
    <fill>
      <patternFill patternType="solid">
        <fgColor theme="3" tint="0.79998168889431442"/>
        <bgColor indexed="64"/>
      </patternFill>
    </fill>
  </fills>
  <borders count="79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dotted">
        <color indexed="8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 style="thin">
        <color indexed="8"/>
      </left>
      <right style="thin">
        <color indexed="64"/>
      </right>
      <top/>
      <bottom style="dotted">
        <color indexed="8"/>
      </bottom>
      <diagonal/>
    </border>
    <border>
      <left style="thin">
        <color indexed="64"/>
      </left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thin">
        <color indexed="8"/>
      </right>
      <top style="dotted">
        <color indexed="8"/>
      </top>
      <bottom style="dotted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dotted">
        <color indexed="8"/>
      </bottom>
      <diagonal/>
    </border>
    <border>
      <left/>
      <right/>
      <top style="thin">
        <color indexed="64"/>
      </top>
      <bottom style="dotted">
        <color indexed="8"/>
      </bottom>
      <diagonal/>
    </border>
    <border>
      <left/>
      <right style="thin">
        <color indexed="8"/>
      </right>
      <top style="thin">
        <color indexed="64"/>
      </top>
      <bottom style="dotted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16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2" borderId="0" applyNumberFormat="0" applyBorder="0" applyAlignment="0" applyProtection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14" borderId="0" applyNumberFormat="0" applyBorder="0" applyAlignment="0" applyProtection="0"/>
    <xf numFmtId="0" fontId="10" fillId="7" borderId="0" applyNumberFormat="0" applyBorder="0" applyAlignment="0" applyProtection="0"/>
    <xf numFmtId="0" fontId="10" fillId="14" borderId="0" applyNumberFormat="0" applyBorder="0" applyAlignment="0" applyProtection="0"/>
    <xf numFmtId="0" fontId="10" fillId="7" borderId="0" applyNumberFormat="0" applyBorder="0" applyAlignment="0" applyProtection="0"/>
    <xf numFmtId="0" fontId="10" fillId="7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5" borderId="0" applyNumberFormat="0" applyBorder="0" applyAlignment="0" applyProtection="0"/>
    <xf numFmtId="0" fontId="10" fillId="6" borderId="0" applyNumberFormat="0" applyBorder="0" applyAlignment="0" applyProtection="0"/>
    <xf numFmtId="0" fontId="10" fillId="15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12" borderId="0" applyNumberFormat="0" applyBorder="0" applyAlignment="0" applyProtection="0"/>
    <xf numFmtId="0" fontId="10" fillId="16" borderId="0" applyNumberFormat="0" applyBorder="0" applyAlignment="0" applyProtection="0"/>
    <xf numFmtId="0" fontId="10" fillId="12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7" borderId="0" applyNumberFormat="0" applyBorder="0" applyAlignment="0" applyProtection="0"/>
    <xf numFmtId="0" fontId="10" fillId="17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8" borderId="0" applyNumberFormat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10" borderId="0" applyNumberFormat="0" applyBorder="0" applyAlignment="0" applyProtection="0"/>
    <xf numFmtId="0" fontId="10" fillId="20" borderId="0" applyNumberFormat="0" applyBorder="0" applyAlignment="0" applyProtection="0"/>
    <xf numFmtId="0" fontId="10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14" borderId="0" applyNumberFormat="0" applyBorder="0" applyAlignment="0" applyProtection="0"/>
    <xf numFmtId="0" fontId="10" fillId="3" borderId="0" applyNumberFormat="0" applyBorder="0" applyAlignment="0" applyProtection="0"/>
    <xf numFmtId="0" fontId="10" fillId="14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6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12" borderId="0" applyNumberFormat="0" applyBorder="0" applyAlignment="0" applyProtection="0"/>
    <xf numFmtId="0" fontId="10" fillId="23" borderId="0" applyNumberFormat="0" applyBorder="0" applyAlignment="0" applyProtection="0"/>
    <xf numFmtId="0" fontId="10" fillId="12" borderId="0" applyNumberFormat="0" applyBorder="0" applyAlignment="0" applyProtection="0"/>
    <xf numFmtId="0" fontId="27" fillId="24" borderId="0" applyNumberFormat="0" applyBorder="0" applyAlignment="0" applyProtection="0"/>
    <xf numFmtId="0" fontId="27" fillId="24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7" fillId="27" borderId="0" applyNumberFormat="0" applyBorder="0" applyAlignment="0" applyProtection="0"/>
    <xf numFmtId="0" fontId="27" fillId="6" borderId="0" applyNumberFormat="0" applyBorder="0" applyAlignment="0" applyProtection="0"/>
    <xf numFmtId="0" fontId="27" fillId="28" borderId="0" applyNumberFormat="0" applyBorder="0" applyAlignment="0" applyProtection="0"/>
    <xf numFmtId="0" fontId="27" fillId="29" borderId="0" applyNumberFormat="0" applyBorder="0" applyAlignment="0" applyProtection="0"/>
    <xf numFmtId="0" fontId="27" fillId="20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7" fillId="22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30" borderId="0" applyNumberFormat="0" applyBorder="0" applyAlignment="0" applyProtection="0"/>
    <xf numFmtId="0" fontId="27" fillId="6" borderId="0" applyNumberFormat="0" applyBorder="0" applyAlignment="0" applyProtection="0"/>
    <xf numFmtId="0" fontId="27" fillId="31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32" borderId="0" applyNumberFormat="0" applyBorder="0" applyAlignment="0" applyProtection="0"/>
    <xf numFmtId="0" fontId="17" fillId="6" borderId="0" applyNumberFormat="0" applyBorder="0" applyAlignment="0" applyProtection="0"/>
    <xf numFmtId="0" fontId="17" fillId="13" borderId="0" applyNumberFormat="0" applyBorder="0" applyAlignment="0" applyProtection="0"/>
    <xf numFmtId="0" fontId="34" fillId="0" borderId="1" applyNumberFormat="0" applyFill="0" applyAlignment="0" applyProtection="0"/>
    <xf numFmtId="0" fontId="34" fillId="0" borderId="1" applyNumberFormat="0" applyFill="0" applyAlignment="0" applyProtection="0"/>
    <xf numFmtId="0" fontId="35" fillId="0" borderId="2" applyNumberFormat="0" applyFill="0" applyAlignment="0" applyProtection="0"/>
    <xf numFmtId="0" fontId="35" fillId="0" borderId="2" applyNumberFormat="0" applyFill="0" applyAlignment="0" applyProtection="0"/>
    <xf numFmtId="0" fontId="36" fillId="0" borderId="3" applyNumberFormat="0" applyFill="0" applyAlignment="0" applyProtection="0"/>
    <xf numFmtId="0" fontId="36" fillId="0" borderId="3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8" fillId="34" borderId="4"/>
    <xf numFmtId="0" fontId="28" fillId="34" borderId="4" applyNumberFormat="0" applyAlignment="0" applyProtection="0"/>
    <xf numFmtId="0" fontId="28" fillId="34" borderId="4" applyNumberFormat="0" applyAlignment="0" applyProtection="0"/>
    <xf numFmtId="0" fontId="28" fillId="34" borderId="4" applyNumberFormat="0" applyAlignment="0" applyProtection="0"/>
    <xf numFmtId="0" fontId="22" fillId="33" borderId="4" applyNumberFormat="0" applyAlignment="0" applyProtection="0"/>
    <xf numFmtId="0" fontId="22" fillId="33" borderId="4" applyNumberFormat="0" applyAlignment="0" applyProtection="0"/>
    <xf numFmtId="0" fontId="22" fillId="33" borderId="4" applyNumberFormat="0" applyAlignment="0" applyProtection="0"/>
    <xf numFmtId="0" fontId="28" fillId="34" borderId="4" applyNumberFormat="0" applyAlignment="0" applyProtection="0"/>
    <xf numFmtId="0" fontId="22" fillId="33" borderId="4" applyNumberFormat="0" applyAlignment="0" applyProtection="0"/>
    <xf numFmtId="0" fontId="28" fillId="35" borderId="4" applyNumberFormat="0" applyAlignment="0" applyProtection="0"/>
    <xf numFmtId="0" fontId="28" fillId="35" borderId="4" applyNumberFormat="0" applyAlignment="0" applyProtection="0"/>
    <xf numFmtId="0" fontId="28" fillId="35" borderId="4" applyNumberFormat="0" applyAlignment="0" applyProtection="0"/>
    <xf numFmtId="0" fontId="37" fillId="0" borderId="0"/>
    <xf numFmtId="0" fontId="24" fillId="36" borderId="5" applyNumberFormat="0" applyAlignment="0" applyProtection="0"/>
    <xf numFmtId="0" fontId="24" fillId="37" borderId="5" applyNumberFormat="0" applyAlignment="0" applyProtection="0"/>
    <xf numFmtId="0" fontId="38" fillId="0" borderId="6" applyNumberFormat="0" applyFill="0" applyAlignment="0" applyProtection="0"/>
    <xf numFmtId="0" fontId="38" fillId="0" borderId="6" applyNumberFormat="0" applyFill="0" applyAlignment="0" applyProtection="0"/>
    <xf numFmtId="0" fontId="23" fillId="0" borderId="7" applyNumberFormat="0" applyFill="0" applyAlignment="0" applyProtection="0"/>
    <xf numFmtId="0" fontId="38" fillId="0" borderId="6" applyNumberFormat="0" applyFill="0" applyAlignment="0" applyProtection="0"/>
    <xf numFmtId="179" fontId="39" fillId="0" borderId="0">
      <protection locked="0"/>
    </xf>
    <xf numFmtId="0" fontId="40" fillId="0" borderId="0"/>
    <xf numFmtId="0" fontId="41" fillId="0" borderId="0"/>
    <xf numFmtId="0" fontId="40" fillId="0" borderId="0"/>
    <xf numFmtId="0" fontId="41" fillId="0" borderId="0"/>
    <xf numFmtId="0" fontId="27" fillId="38" borderId="0" applyNumberFormat="0" applyBorder="0" applyAlignment="0" applyProtection="0"/>
    <xf numFmtId="0" fontId="27" fillId="38" borderId="0" applyNumberFormat="0" applyBorder="0" applyAlignment="0" applyProtection="0"/>
    <xf numFmtId="0" fontId="27" fillId="39" borderId="0" applyNumberFormat="0" applyBorder="0" applyAlignment="0" applyProtection="0"/>
    <xf numFmtId="0" fontId="27" fillId="39" borderId="0" applyNumberFormat="0" applyBorder="0" applyAlignment="0" applyProtection="0"/>
    <xf numFmtId="0" fontId="27" fillId="40" borderId="0" applyNumberFormat="0" applyBorder="0" applyAlignment="0" applyProtection="0"/>
    <xf numFmtId="0" fontId="27" fillId="40" borderId="0" applyNumberFormat="0" applyBorder="0" applyAlignment="0" applyProtection="0"/>
    <xf numFmtId="0" fontId="27" fillId="25" borderId="0" applyNumberFormat="0" applyBorder="0" applyAlignment="0" applyProtection="0"/>
    <xf numFmtId="0" fontId="27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6" borderId="0" applyNumberFormat="0" applyBorder="0" applyAlignment="0" applyProtection="0"/>
    <xf numFmtId="0" fontId="27" fillId="29" borderId="0" applyNumberFormat="0" applyBorder="0" applyAlignment="0" applyProtection="0"/>
    <xf numFmtId="0" fontId="27" fillId="29" borderId="0" applyNumberFormat="0" applyBorder="0" applyAlignment="0" applyProtection="0"/>
    <xf numFmtId="0" fontId="17" fillId="4" borderId="0" applyNumberFormat="0" applyBorder="0" applyAlignment="0" applyProtection="0"/>
    <xf numFmtId="0" fontId="17" fillId="4" borderId="0" applyNumberFormat="0" applyBorder="0" applyAlignment="0" applyProtection="0"/>
    <xf numFmtId="180" fontId="5" fillId="0" borderId="0">
      <alignment horizontal="center"/>
    </xf>
    <xf numFmtId="179" fontId="39" fillId="0" borderId="0">
      <protection locked="0"/>
    </xf>
    <xf numFmtId="179" fontId="39" fillId="0" borderId="0">
      <protection locked="0"/>
    </xf>
    <xf numFmtId="0" fontId="42" fillId="0" borderId="0">
      <protection locked="0"/>
    </xf>
    <xf numFmtId="0" fontId="43" fillId="0" borderId="0">
      <protection locked="0"/>
    </xf>
    <xf numFmtId="0" fontId="43" fillId="0" borderId="0">
      <protection locked="0"/>
    </xf>
    <xf numFmtId="0" fontId="27" fillId="41" borderId="0" applyNumberFormat="0" applyBorder="0" applyAlignment="0" applyProtection="0"/>
    <xf numFmtId="0" fontId="27" fillId="42" borderId="0" applyNumberFormat="0" applyBorder="0" applyAlignment="0" applyProtection="0"/>
    <xf numFmtId="0" fontId="27" fillId="29" borderId="0" applyNumberFormat="0" applyBorder="0" applyAlignment="0" applyProtection="0"/>
    <xf numFmtId="0" fontId="27" fillId="43" borderId="0" applyNumberFormat="0" applyBorder="0" applyAlignment="0" applyProtection="0"/>
    <xf numFmtId="0" fontId="27" fillId="18" borderId="0" applyNumberFormat="0" applyBorder="0" applyAlignment="0" applyProtection="0"/>
    <xf numFmtId="0" fontId="27" fillId="44" borderId="0" applyNumberFormat="0" applyBorder="0" applyAlignment="0" applyProtection="0"/>
    <xf numFmtId="0" fontId="27" fillId="45" borderId="0" applyNumberFormat="0" applyBorder="0" applyAlignment="0" applyProtection="0"/>
    <xf numFmtId="0" fontId="27" fillId="30" borderId="0" applyNumberFormat="0" applyBorder="0" applyAlignment="0" applyProtection="0"/>
    <xf numFmtId="0" fontId="27" fillId="26" borderId="0" applyNumberFormat="0" applyBorder="0" applyAlignment="0" applyProtection="0"/>
    <xf numFmtId="0" fontId="27" fillId="31" borderId="0" applyNumberFormat="0" applyBorder="0" applyAlignment="0" applyProtection="0"/>
    <xf numFmtId="0" fontId="27" fillId="39" borderId="0" applyNumberFormat="0" applyBorder="0" applyAlignment="0" applyProtection="0"/>
    <xf numFmtId="0" fontId="27" fillId="46" borderId="0" applyNumberFormat="0" applyBorder="0" applyAlignment="0" applyProtection="0"/>
    <xf numFmtId="0" fontId="20" fillId="47" borderId="4"/>
    <xf numFmtId="0" fontId="20" fillId="16" borderId="4" applyNumberFormat="0" applyAlignment="0" applyProtection="0"/>
    <xf numFmtId="0" fontId="20" fillId="16" borderId="4" applyNumberFormat="0" applyAlignment="0" applyProtection="0"/>
    <xf numFmtId="0" fontId="20" fillId="16" borderId="4" applyNumberFormat="0" applyAlignment="0" applyProtection="0"/>
    <xf numFmtId="0" fontId="20" fillId="21" borderId="4" applyNumberFormat="0" applyAlignment="0" applyProtection="0"/>
    <xf numFmtId="0" fontId="20" fillId="21" borderId="4" applyNumberFormat="0" applyAlignment="0" applyProtection="0"/>
    <xf numFmtId="0" fontId="20" fillId="21" borderId="4" applyNumberFormat="0" applyAlignment="0" applyProtection="0"/>
    <xf numFmtId="0" fontId="20" fillId="16" borderId="4" applyNumberFormat="0" applyAlignment="0" applyProtection="0"/>
    <xf numFmtId="0" fontId="20" fillId="21" borderId="4" applyNumberFormat="0" applyAlignment="0" applyProtection="0"/>
    <xf numFmtId="0" fontId="20" fillId="7" borderId="4" applyNumberFormat="0" applyAlignment="0" applyProtection="0"/>
    <xf numFmtId="0" fontId="20" fillId="7" borderId="4" applyNumberFormat="0" applyAlignment="0" applyProtection="0"/>
    <xf numFmtId="0" fontId="20" fillId="7" borderId="4" applyNumberFormat="0" applyAlignment="0" applyProtection="0"/>
    <xf numFmtId="0" fontId="6" fillId="1" borderId="8" applyFont="0" applyFill="0" applyBorder="0" applyAlignment="0">
      <alignment horizontal="center" vertical="center"/>
    </xf>
    <xf numFmtId="0" fontId="29" fillId="0" borderId="0"/>
    <xf numFmtId="0" fontId="57" fillId="0" borderId="0"/>
    <xf numFmtId="0" fontId="57" fillId="0" borderId="0"/>
    <xf numFmtId="181" fontId="5" fillId="0" borderId="0" applyFont="0" applyFill="0" applyBorder="0" applyAlignment="0" applyProtection="0"/>
    <xf numFmtId="174" fontId="10" fillId="0" borderId="0"/>
    <xf numFmtId="174" fontId="5" fillId="0" borderId="0"/>
    <xf numFmtId="174" fontId="10" fillId="0" borderId="0"/>
    <xf numFmtId="174" fontId="5" fillId="0" borderId="0"/>
    <xf numFmtId="174" fontId="5" fillId="0" borderId="0"/>
    <xf numFmtId="174" fontId="5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0" fontId="42" fillId="0" borderId="0">
      <protection locked="0"/>
    </xf>
    <xf numFmtId="179" fontId="39" fillId="0" borderId="0">
      <protection locked="0"/>
    </xf>
    <xf numFmtId="0" fontId="44" fillId="0" borderId="0" applyNumberFormat="0" applyFill="0" applyBorder="0" applyAlignment="0" applyProtection="0">
      <alignment vertical="top"/>
      <protection locked="0"/>
    </xf>
    <xf numFmtId="38" fontId="4" fillId="48" borderId="0" applyNumberFormat="0" applyBorder="0" applyAlignment="0" applyProtection="0"/>
    <xf numFmtId="0" fontId="45" fillId="0" borderId="0">
      <alignment horizontal="left"/>
    </xf>
    <xf numFmtId="179" fontId="46" fillId="0" borderId="0">
      <protection locked="0"/>
    </xf>
    <xf numFmtId="179" fontId="46" fillId="0" borderId="0">
      <protection locked="0"/>
    </xf>
    <xf numFmtId="0" fontId="94" fillId="0" borderId="0" applyNumberFormat="0" applyFill="0" applyBorder="0" applyAlignment="0" applyProtection="0">
      <alignment vertical="top"/>
      <protection locked="0"/>
    </xf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5" borderId="0" applyNumberFormat="0" applyBorder="0" applyAlignment="0" applyProtection="0"/>
    <xf numFmtId="0" fontId="18" fillId="11" borderId="0" applyNumberFormat="0" applyBorder="0" applyAlignment="0" applyProtection="0"/>
    <xf numFmtId="10" fontId="4" fillId="48" borderId="9" applyNumberFormat="0" applyBorder="0" applyAlignment="0" applyProtection="0"/>
    <xf numFmtId="182" fontId="5" fillId="0" borderId="0" applyFont="0" applyFill="0" applyBorder="0" applyAlignment="0" applyProtection="0"/>
    <xf numFmtId="183" fontId="5" fillId="0" borderId="0" applyFont="0" applyFill="0" applyBorder="0" applyAlignment="0" applyProtection="0"/>
    <xf numFmtId="0" fontId="47" fillId="0" borderId="10"/>
    <xf numFmtId="44" fontId="3" fillId="0" borderId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6" fillId="0" borderId="0" applyFill="0" applyBorder="0" applyAlignment="0" applyProtection="0"/>
    <xf numFmtId="172" fontId="5" fillId="0" borderId="0"/>
    <xf numFmtId="172" fontId="5" fillId="0" borderId="0"/>
    <xf numFmtId="44" fontId="5" fillId="0" borderId="0" applyFill="0" applyBorder="0" applyAlignment="0" applyProtection="0"/>
    <xf numFmtId="44" fontId="10" fillId="0" borderId="0" applyFont="0" applyFill="0" applyBorder="0" applyAlignment="0" applyProtection="0"/>
    <xf numFmtId="172" fontId="5" fillId="0" borderId="0"/>
    <xf numFmtId="44" fontId="5" fillId="0" borderId="0" applyFill="0" applyBorder="0" applyAlignment="0" applyProtection="0"/>
    <xf numFmtId="40" fontId="10" fillId="0" borderId="0"/>
    <xf numFmtId="184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44" fontId="5" fillId="0" borderId="0" applyFill="0" applyBorder="0" applyAlignment="0" applyProtection="0"/>
    <xf numFmtId="172" fontId="5" fillId="0" borderId="0"/>
    <xf numFmtId="44" fontId="5" fillId="0" borderId="0" applyFill="0" applyBorder="0" applyAlignment="0" applyProtection="0"/>
    <xf numFmtId="172" fontId="10" fillId="0" borderId="0"/>
    <xf numFmtId="172" fontId="5" fillId="0" borderId="0"/>
    <xf numFmtId="44" fontId="5" fillId="0" borderId="0" applyFill="0" applyBorder="0" applyAlignment="0" applyProtection="0"/>
    <xf numFmtId="44" fontId="5" fillId="0" borderId="0" applyFill="0" applyBorder="0" applyAlignment="0" applyProtection="0"/>
    <xf numFmtId="172" fontId="10" fillId="0" borderId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172" fontId="10" fillId="0" borderId="0"/>
    <xf numFmtId="172" fontId="10" fillId="0" borderId="0"/>
    <xf numFmtId="44" fontId="30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2" fontId="10" fillId="0" borderId="0"/>
    <xf numFmtId="44" fontId="5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58" fillId="0" borderId="0" applyFont="0" applyFill="0" applyBorder="0" applyAlignment="0" applyProtection="0"/>
    <xf numFmtId="44" fontId="10" fillId="0" borderId="0" applyFont="0" applyFill="0" applyBorder="0" applyAlignment="0" applyProtection="0"/>
    <xf numFmtId="172" fontId="10" fillId="0" borderId="0"/>
    <xf numFmtId="44" fontId="30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59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85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2" fillId="0" borderId="0">
      <protection locked="0"/>
    </xf>
    <xf numFmtId="0" fontId="19" fillId="21" borderId="0" applyNumberFormat="0" applyBorder="0" applyAlignment="0" applyProtection="0"/>
    <xf numFmtId="0" fontId="48" fillId="49" borderId="0" applyNumberFormat="0" applyBorder="0" applyAlignment="0" applyProtection="0"/>
    <xf numFmtId="0" fontId="48" fillId="21" borderId="0" applyNumberFormat="0" applyBorder="0" applyAlignment="0" applyProtection="0"/>
    <xf numFmtId="0" fontId="48" fillId="21" borderId="0" applyNumberFormat="0" applyBorder="0" applyAlignment="0" applyProtection="0"/>
    <xf numFmtId="37" fontId="49" fillId="0" borderId="0"/>
    <xf numFmtId="187" fontId="5" fillId="0" borderId="0"/>
    <xf numFmtId="0" fontId="30" fillId="0" borderId="0"/>
    <xf numFmtId="0" fontId="30" fillId="0" borderId="0"/>
    <xf numFmtId="0" fontId="30" fillId="0" borderId="0"/>
    <xf numFmtId="0" fontId="95" fillId="0" borderId="0"/>
    <xf numFmtId="0" fontId="10" fillId="0" borderId="0"/>
    <xf numFmtId="0" fontId="95" fillId="0" borderId="0"/>
    <xf numFmtId="0" fontId="10" fillId="0" borderId="0"/>
    <xf numFmtId="0" fontId="3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1" fillId="0" borderId="0"/>
    <xf numFmtId="0" fontId="50" fillId="0" borderId="0" applyNumberFormat="0" applyFill="0" applyBorder="0" applyAlignment="0" applyProtection="0"/>
    <xf numFmtId="0" fontId="10" fillId="0" borderId="0"/>
    <xf numFmtId="0" fontId="93" fillId="0" borderId="0"/>
    <xf numFmtId="0" fontId="93" fillId="0" borderId="0"/>
    <xf numFmtId="0" fontId="93" fillId="0" borderId="0"/>
    <xf numFmtId="0" fontId="10" fillId="0" borderId="0"/>
    <xf numFmtId="0" fontId="93" fillId="0" borderId="0"/>
    <xf numFmtId="0" fontId="93" fillId="0" borderId="0"/>
    <xf numFmtId="0" fontId="10" fillId="0" borderId="0"/>
    <xf numFmtId="0" fontId="93" fillId="0" borderId="0"/>
    <xf numFmtId="0" fontId="93" fillId="0" borderId="0"/>
    <xf numFmtId="0" fontId="5" fillId="0" borderId="0"/>
    <xf numFmtId="0" fontId="5" fillId="0" borderId="0" applyNumberFormat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" fillId="0" borderId="0" applyNumberFormat="0" applyFont="0" applyFill="0" applyBorder="0" applyAlignment="0" applyProtection="0"/>
    <xf numFmtId="0" fontId="5" fillId="0" borderId="0"/>
    <xf numFmtId="0" fontId="3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/>
    <xf numFmtId="0" fontId="95" fillId="0" borderId="0"/>
    <xf numFmtId="0" fontId="5" fillId="0" borderId="0"/>
    <xf numFmtId="0" fontId="30" fillId="0" borderId="0"/>
    <xf numFmtId="0" fontId="30" fillId="0" borderId="0"/>
    <xf numFmtId="0" fontId="95" fillId="0" borderId="0"/>
    <xf numFmtId="0" fontId="5" fillId="0" borderId="0"/>
    <xf numFmtId="0" fontId="9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0" fillId="0" borderId="0"/>
    <xf numFmtId="0" fontId="9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/>
    <xf numFmtId="0" fontId="10" fillId="0" borderId="0"/>
    <xf numFmtId="0" fontId="50" fillId="0" borderId="0"/>
    <xf numFmtId="0" fontId="50" fillId="0" borderId="0"/>
    <xf numFmtId="0" fontId="5" fillId="0" borderId="0"/>
    <xf numFmtId="0" fontId="12" fillId="0" borderId="0"/>
    <xf numFmtId="0" fontId="10" fillId="0" borderId="0"/>
    <xf numFmtId="0" fontId="10" fillId="50" borderId="11"/>
    <xf numFmtId="0" fontId="10" fillId="51" borderId="11" applyNumberFormat="0" applyAlignment="0" applyProtection="0"/>
    <xf numFmtId="0" fontId="10" fillId="51" borderId="11" applyNumberFormat="0" applyAlignment="0" applyProtection="0"/>
    <xf numFmtId="0" fontId="10" fillId="51" borderId="11" applyNumberForma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5" fillId="12" borderId="11" applyNumberFormat="0" applyFont="0" applyAlignment="0" applyProtection="0"/>
    <xf numFmtId="0" fontId="10" fillId="51" borderId="11" applyNumberFormat="0" applyAlignment="0" applyProtection="0"/>
    <xf numFmtId="0" fontId="5" fillId="12" borderId="11" applyNumberFormat="0" applyFont="0" applyAlignment="0" applyProtection="0"/>
    <xf numFmtId="0" fontId="10" fillId="12" borderId="11" applyNumberFormat="0" applyFont="0" applyAlignment="0" applyProtection="0"/>
    <xf numFmtId="0" fontId="10" fillId="12" borderId="11" applyNumberFormat="0" applyFont="0" applyAlignment="0" applyProtection="0"/>
    <xf numFmtId="0" fontId="10" fillId="12" borderId="11" applyNumberFormat="0" applyFont="0" applyAlignment="0" applyProtection="0"/>
    <xf numFmtId="0" fontId="10" fillId="12" borderId="11" applyNumberFormat="0" applyFont="0" applyAlignment="0" applyProtection="0"/>
    <xf numFmtId="0" fontId="10" fillId="12" borderId="11" applyNumberFormat="0" applyFont="0" applyAlignment="0" applyProtection="0"/>
    <xf numFmtId="0" fontId="10" fillId="12" borderId="11" applyNumberFormat="0" applyFont="0" applyAlignment="0" applyProtection="0"/>
    <xf numFmtId="0" fontId="10" fillId="12" borderId="11" applyNumberFormat="0" applyFont="0" applyAlignment="0" applyProtection="0"/>
    <xf numFmtId="10" fontId="5" fillId="0" borderId="0" applyFont="0" applyFill="0" applyBorder="0" applyAlignment="0" applyProtection="0"/>
    <xf numFmtId="9" fontId="10" fillId="0" borderId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51" fillId="0" borderId="12" applyNumberFormat="0" applyFont="0" applyBorder="0" applyAlignment="0"/>
    <xf numFmtId="9" fontId="5" fillId="0" borderId="0"/>
    <xf numFmtId="9" fontId="5" fillId="0" borderId="0" applyFill="0" applyBorder="0" applyAlignment="0" applyProtection="0"/>
    <xf numFmtId="9" fontId="10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0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0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/>
    <xf numFmtId="9" fontId="5" fillId="0" borderId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10" fillId="0" borderId="0"/>
    <xf numFmtId="9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/>
    <xf numFmtId="9" fontId="5" fillId="0" borderId="0" applyFont="0" applyFill="0" applyBorder="0" applyAlignment="0" applyProtection="0"/>
    <xf numFmtId="9" fontId="10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0" fillId="0" borderId="0"/>
    <xf numFmtId="9" fontId="5" fillId="0" borderId="0" applyFont="0" applyFill="0" applyBorder="0" applyAlignment="0" applyProtection="0"/>
    <xf numFmtId="9" fontId="5" fillId="0" borderId="0" applyFill="0" applyBorder="0" applyAlignment="0" applyProtection="0"/>
    <xf numFmtId="9" fontId="5" fillId="0" borderId="0" applyFont="0" applyFill="0" applyBorder="0" applyAlignment="0" applyProtection="0"/>
    <xf numFmtId="9" fontId="12" fillId="0" borderId="0" applyFill="0" applyBorder="0" applyAlignment="0" applyProtection="0"/>
    <xf numFmtId="0" fontId="42" fillId="0" borderId="0">
      <protection locked="0"/>
    </xf>
    <xf numFmtId="38" fontId="52" fillId="0" borderId="0"/>
    <xf numFmtId="0" fontId="21" fillId="34" borderId="13"/>
    <xf numFmtId="0" fontId="21" fillId="34" borderId="13" applyNumberFormat="0" applyAlignment="0" applyProtection="0"/>
    <xf numFmtId="0" fontId="21" fillId="34" borderId="13" applyNumberFormat="0" applyAlignment="0" applyProtection="0"/>
    <xf numFmtId="0" fontId="21" fillId="34" borderId="13" applyNumberFormat="0" applyAlignment="0" applyProtection="0"/>
    <xf numFmtId="0" fontId="21" fillId="33" borderId="13" applyNumberFormat="0" applyAlignment="0" applyProtection="0"/>
    <xf numFmtId="0" fontId="21" fillId="33" borderId="13" applyNumberFormat="0" applyAlignment="0" applyProtection="0"/>
    <xf numFmtId="0" fontId="21" fillId="33" borderId="13" applyNumberFormat="0" applyAlignment="0" applyProtection="0"/>
    <xf numFmtId="0" fontId="21" fillId="34" borderId="13" applyNumberFormat="0" applyAlignment="0" applyProtection="0"/>
    <xf numFmtId="0" fontId="21" fillId="33" borderId="13" applyNumberFormat="0" applyAlignment="0" applyProtection="0"/>
    <xf numFmtId="0" fontId="21" fillId="35" borderId="13" applyNumberFormat="0" applyAlignment="0" applyProtection="0"/>
    <xf numFmtId="0" fontId="21" fillId="35" borderId="13" applyNumberFormat="0" applyAlignment="0" applyProtection="0"/>
    <xf numFmtId="0" fontId="21" fillId="35" borderId="13" applyNumberFormat="0" applyAlignment="0" applyProtection="0"/>
    <xf numFmtId="179" fontId="53" fillId="0" borderId="0">
      <protection locked="0"/>
    </xf>
    <xf numFmtId="43" fontId="3" fillId="0" borderId="0" applyFill="0" applyBorder="0" applyAlignment="0" applyProtection="0"/>
    <xf numFmtId="173" fontId="5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4" fontId="1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4" fontId="1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4" fontId="1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3" fontId="5" fillId="0" borderId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75" fontId="5" fillId="0" borderId="0" applyFill="0" applyBorder="0" applyAlignment="0" applyProtection="0"/>
    <xf numFmtId="175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166" fontId="5" fillId="0" borderId="0"/>
    <xf numFmtId="166" fontId="5" fillId="0" borderId="0"/>
    <xf numFmtId="166" fontId="5" fillId="0" borderId="0" applyFill="0" applyBorder="0" applyAlignment="0" applyProtection="0"/>
    <xf numFmtId="43" fontId="10" fillId="0" borderId="0" applyFont="0" applyFill="0" applyBorder="0" applyAlignment="0" applyProtection="0"/>
    <xf numFmtId="166" fontId="5" fillId="0" borderId="0"/>
    <xf numFmtId="166" fontId="5" fillId="0" borderId="0" applyFill="0" applyBorder="0" applyAlignment="0" applyProtection="0"/>
    <xf numFmtId="174" fontId="1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66" fontId="5" fillId="0" borderId="0"/>
    <xf numFmtId="166" fontId="5" fillId="0" borderId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74" fontId="1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ill="0" applyBorder="0" applyAlignment="0" applyProtection="0"/>
    <xf numFmtId="166" fontId="5" fillId="0" borderId="0" applyFill="0" applyBorder="0" applyAlignment="0" applyProtection="0"/>
    <xf numFmtId="174" fontId="1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4" fontId="1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175" fontId="5" fillId="0" borderId="0" applyFill="0" applyBorder="0" applyAlignment="0" applyProtection="0"/>
    <xf numFmtId="43" fontId="12" fillId="0" borderId="0" applyFill="0" applyBorder="0" applyAlignment="0" applyProtection="0"/>
    <xf numFmtId="0" fontId="47" fillId="0" borderId="0"/>
    <xf numFmtId="0" fontId="23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0" borderId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4" fillId="0" borderId="14" applyNumberFormat="0" applyFill="0" applyAlignment="0" applyProtection="0"/>
    <xf numFmtId="0" fontId="34" fillId="0" borderId="1" applyNumberFormat="0" applyFill="0" applyAlignment="0" applyProtection="0"/>
    <xf numFmtId="0" fontId="15" fillId="0" borderId="15" applyNumberFormat="0" applyFill="0" applyAlignment="0" applyProtection="0"/>
    <xf numFmtId="0" fontId="35" fillId="0" borderId="2" applyNumberFormat="0" applyFill="0" applyAlignment="0" applyProtection="0"/>
    <xf numFmtId="0" fontId="16" fillId="0" borderId="16" applyNumberFormat="0" applyFill="0" applyAlignment="0" applyProtection="0"/>
    <xf numFmtId="0" fontId="36" fillId="0" borderId="3" applyNumberFormat="0" applyFill="0" applyAlignment="0" applyProtection="0"/>
    <xf numFmtId="0" fontId="1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2" fillId="0" borderId="0"/>
    <xf numFmtId="0" fontId="3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26" fillId="0" borderId="18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17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4" fillId="36" borderId="5" applyNumberFormat="0" applyAlignment="0" applyProtection="0"/>
    <xf numFmtId="0" fontId="24" fillId="36" borderId="5" applyNumberFormat="0" applyAlignment="0" applyProtection="0"/>
    <xf numFmtId="43" fontId="10" fillId="0" borderId="0" applyFont="0" applyFill="0" applyBorder="0" applyAlignment="0" applyProtection="0"/>
    <xf numFmtId="43" fontId="6" fillId="0" borderId="0" applyFill="0" applyBorder="0" applyAlignment="0" applyProtection="0"/>
    <xf numFmtId="173" fontId="10" fillId="0" borderId="0"/>
    <xf numFmtId="173" fontId="10" fillId="0" borderId="0"/>
    <xf numFmtId="174" fontId="10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5" fontId="5" fillId="0" borderId="0" applyFill="0" applyBorder="0" applyAlignment="0" applyProtection="0"/>
    <xf numFmtId="175" fontId="5" fillId="0" borderId="0" applyFill="0" applyBorder="0" applyAlignment="0" applyProtection="0"/>
    <xf numFmtId="173" fontId="10" fillId="0" borderId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173" fontId="10" fillId="0" borderId="0"/>
    <xf numFmtId="173" fontId="10" fillId="0" borderId="0"/>
    <xf numFmtId="173" fontId="10" fillId="0" borderId="0"/>
    <xf numFmtId="173" fontId="10" fillId="0" borderId="0"/>
    <xf numFmtId="43" fontId="30" fillId="0" borderId="0" applyFont="0" applyFill="0" applyBorder="0" applyAlignment="0" applyProtection="0"/>
    <xf numFmtId="173" fontId="5" fillId="0" borderId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173" fontId="10" fillId="0" borderId="0"/>
    <xf numFmtId="43" fontId="30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59" fillId="0" borderId="0" applyFont="0" applyFill="0" applyBorder="0" applyAlignment="0" applyProtection="0"/>
    <xf numFmtId="43" fontId="30" fillId="0" borderId="0" applyFont="0" applyFill="0" applyBorder="0" applyAlignment="0" applyProtection="0"/>
    <xf numFmtId="175" fontId="5" fillId="0" borderId="0"/>
    <xf numFmtId="175" fontId="5" fillId="0" borderId="0" applyFill="0" applyBorder="0" applyAlignment="0" applyProtection="0"/>
    <xf numFmtId="43" fontId="10" fillId="0" borderId="0" applyFont="0" applyFill="0" applyBorder="0" applyAlignment="0" applyProtection="0"/>
    <xf numFmtId="173" fontId="10" fillId="0" borderId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9" fontId="100" fillId="0" borderId="0" applyFill="0" applyBorder="0" applyAlignment="0" applyProtection="0"/>
    <xf numFmtId="9" fontId="100" fillId="0" borderId="0" applyFill="0" applyBorder="0" applyAlignment="0" applyProtection="0"/>
    <xf numFmtId="0" fontId="3" fillId="1" borderId="8" applyFont="0" applyFill="0" applyBorder="0" applyAlignment="0">
      <alignment horizontal="center" vertical="center"/>
    </xf>
    <xf numFmtId="44" fontId="100" fillId="0" borderId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" fillId="0" borderId="0" applyFill="0" applyBorder="0" applyAlignment="0" applyProtection="0"/>
    <xf numFmtId="44" fontId="5" fillId="0" borderId="0" applyFill="0" applyBorder="0" applyAlignment="0" applyProtection="0"/>
    <xf numFmtId="44" fontId="10" fillId="0" borderId="0" applyFont="0" applyFill="0" applyBorder="0" applyAlignment="0" applyProtection="0"/>
    <xf numFmtId="44" fontId="5" fillId="0" borderId="0" applyFill="0" applyBorder="0" applyAlignment="0" applyProtection="0"/>
    <xf numFmtId="44" fontId="5" fillId="0" borderId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3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100" fillId="0" borderId="0" applyFill="0" applyBorder="0" applyAlignment="0" applyProtection="0"/>
    <xf numFmtId="9" fontId="100" fillId="0" borderId="0" applyFill="0" applyBorder="0" applyAlignment="0" applyProtection="0"/>
    <xf numFmtId="0" fontId="5" fillId="0" borderId="0" applyNumberFormat="0" applyFont="0" applyFill="0" applyBorder="0" applyAlignment="0" applyProtection="0"/>
    <xf numFmtId="9" fontId="100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ill="0" applyBorder="0" applyAlignment="0" applyProtection="0"/>
    <xf numFmtId="43" fontId="100" fillId="0" borderId="0" applyFill="0" applyBorder="0" applyAlignment="0" applyProtection="0"/>
    <xf numFmtId="43" fontId="10" fillId="0" borderId="0" applyFont="0" applyFill="0" applyBorder="0" applyAlignment="0" applyProtection="0"/>
    <xf numFmtId="43" fontId="3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5" fillId="0" borderId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3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" fillId="0" borderId="0"/>
    <xf numFmtId="0" fontId="101" fillId="0" borderId="0"/>
    <xf numFmtId="9" fontId="10" fillId="0" borderId="0" applyFont="0" applyFill="0" applyBorder="0" applyAlignment="0" applyProtection="0"/>
  </cellStyleXfs>
  <cellXfs count="405">
    <xf numFmtId="0" fontId="0" fillId="0" borderId="0" xfId="0"/>
    <xf numFmtId="0" fontId="12" fillId="48" borderId="10" xfId="486" applyFont="1" applyFill="1" applyBorder="1"/>
    <xf numFmtId="0" fontId="12" fillId="48" borderId="10" xfId="486" applyFill="1" applyBorder="1"/>
    <xf numFmtId="0" fontId="79" fillId="52" borderId="0" xfId="0" applyFont="1" applyFill="1" applyBorder="1" applyAlignment="1" applyProtection="1">
      <alignment vertical="center"/>
      <protection locked="0"/>
    </xf>
    <xf numFmtId="0" fontId="79" fillId="52" borderId="0" xfId="0" applyFont="1" applyFill="1" applyAlignment="1" applyProtection="1">
      <alignment vertical="center"/>
      <protection locked="0"/>
    </xf>
    <xf numFmtId="0" fontId="79" fillId="52" borderId="0" xfId="0" applyFont="1" applyFill="1" applyAlignment="1" applyProtection="1">
      <alignment horizontal="center" vertical="center"/>
      <protection locked="0"/>
    </xf>
    <xf numFmtId="2" fontId="79" fillId="52" borderId="0" xfId="0" applyNumberFormat="1" applyFont="1" applyFill="1" applyAlignment="1" applyProtection="1">
      <alignment horizontal="center" vertical="center"/>
      <protection locked="0"/>
    </xf>
    <xf numFmtId="10" fontId="79" fillId="52" borderId="0" xfId="0" applyNumberFormat="1" applyFont="1" applyFill="1" applyAlignment="1" applyProtection="1">
      <alignment vertical="center"/>
      <protection locked="0"/>
    </xf>
    <xf numFmtId="0" fontId="79" fillId="52" borderId="0" xfId="0" applyFont="1" applyFill="1" applyAlignment="1" applyProtection="1">
      <alignment vertical="justify" wrapText="1"/>
      <protection locked="0"/>
    </xf>
    <xf numFmtId="2" fontId="80" fillId="52" borderId="0" xfId="0" applyNumberFormat="1" applyFont="1" applyFill="1" applyAlignment="1" applyProtection="1">
      <alignment horizontal="right" vertical="center"/>
      <protection locked="0"/>
    </xf>
    <xf numFmtId="2" fontId="79" fillId="52" borderId="0" xfId="0" applyNumberFormat="1" applyFont="1" applyFill="1" applyAlignment="1" applyProtection="1">
      <alignment horizontal="right" vertical="center"/>
      <protection locked="0"/>
    </xf>
    <xf numFmtId="1" fontId="79" fillId="52" borderId="0" xfId="0" applyNumberFormat="1" applyFont="1" applyFill="1" applyAlignment="1" applyProtection="1">
      <alignment horizontal="center" vertical="center"/>
      <protection locked="0"/>
    </xf>
    <xf numFmtId="2" fontId="81" fillId="52" borderId="0" xfId="0" applyNumberFormat="1" applyFont="1" applyFill="1" applyAlignment="1" applyProtection="1">
      <alignment horizontal="right" vertical="center"/>
      <protection locked="0"/>
    </xf>
    <xf numFmtId="168" fontId="83" fillId="52" borderId="0" xfId="0" applyNumberFormat="1" applyFont="1" applyFill="1" applyBorder="1" applyAlignment="1" applyProtection="1">
      <alignment horizontal="center" vertical="center" wrapText="1"/>
      <protection locked="0"/>
    </xf>
    <xf numFmtId="2" fontId="83" fillId="52" borderId="0" xfId="0" applyNumberFormat="1" applyFont="1" applyFill="1" applyBorder="1" applyAlignment="1" applyProtection="1">
      <alignment horizontal="center" vertical="center"/>
      <protection locked="0"/>
    </xf>
    <xf numFmtId="0" fontId="84" fillId="52" borderId="0" xfId="0" applyFont="1" applyFill="1" applyBorder="1" applyAlignment="1" applyProtection="1">
      <alignment vertical="center"/>
      <protection locked="0"/>
    </xf>
    <xf numFmtId="0" fontId="84" fillId="52" borderId="0" xfId="0" applyFont="1" applyFill="1" applyAlignment="1" applyProtection="1">
      <alignment vertical="center"/>
      <protection locked="0"/>
    </xf>
    <xf numFmtId="1" fontId="84" fillId="52" borderId="0" xfId="0" applyNumberFormat="1" applyFont="1" applyFill="1" applyAlignment="1" applyProtection="1">
      <alignment horizontal="center" vertical="center"/>
      <protection locked="0"/>
    </xf>
    <xf numFmtId="0" fontId="80" fillId="52" borderId="0" xfId="0" applyFont="1" applyFill="1" applyAlignment="1" applyProtection="1">
      <alignment horizontal="center" vertical="center"/>
      <protection locked="0"/>
    </xf>
    <xf numFmtId="49" fontId="83" fillId="52" borderId="0" xfId="0" applyNumberFormat="1" applyFont="1" applyFill="1" applyAlignment="1" applyProtection="1">
      <alignment horizontal="left" vertical="center"/>
      <protection locked="0"/>
    </xf>
    <xf numFmtId="10" fontId="83" fillId="52" borderId="0" xfId="0" applyNumberFormat="1" applyFont="1" applyFill="1" applyBorder="1" applyAlignment="1" applyProtection="1">
      <alignment horizontal="left" vertical="center"/>
      <protection locked="0"/>
    </xf>
    <xf numFmtId="0" fontId="80" fillId="52" borderId="0" xfId="0" applyFont="1" applyFill="1" applyBorder="1" applyAlignment="1" applyProtection="1">
      <alignment vertical="center"/>
      <protection locked="0"/>
    </xf>
    <xf numFmtId="0" fontId="80" fillId="52" borderId="0" xfId="0" applyFont="1" applyFill="1" applyAlignment="1" applyProtection="1">
      <alignment vertical="center"/>
      <protection locked="0"/>
    </xf>
    <xf numFmtId="169" fontId="80" fillId="52" borderId="0" xfId="0" applyNumberFormat="1" applyFont="1" applyFill="1" applyBorder="1" applyAlignment="1" applyProtection="1">
      <alignment horizontal="left" vertical="center"/>
      <protection locked="0"/>
    </xf>
    <xf numFmtId="10" fontId="80" fillId="52" borderId="0" xfId="0" applyNumberFormat="1" applyFont="1" applyFill="1" applyBorder="1" applyAlignment="1" applyProtection="1">
      <alignment vertical="center"/>
      <protection locked="0"/>
    </xf>
    <xf numFmtId="10" fontId="80" fillId="52" borderId="0" xfId="0" applyNumberFormat="1" applyFont="1" applyFill="1" applyBorder="1" applyAlignment="1" applyProtection="1">
      <alignment horizontal="right" vertical="center"/>
      <protection locked="0"/>
    </xf>
    <xf numFmtId="0" fontId="80" fillId="52" borderId="0" xfId="0" applyFont="1" applyFill="1" applyAlignment="1" applyProtection="1">
      <alignment horizontal="justify" vertical="center" wrapText="1"/>
      <protection locked="0"/>
    </xf>
    <xf numFmtId="2" fontId="80" fillId="52" borderId="0" xfId="0" applyNumberFormat="1" applyFont="1" applyFill="1" applyAlignment="1" applyProtection="1">
      <alignment horizontal="center" vertical="center"/>
      <protection locked="0"/>
    </xf>
    <xf numFmtId="10" fontId="84" fillId="52" borderId="0" xfId="0" applyNumberFormat="1" applyFont="1" applyFill="1" applyAlignment="1" applyProtection="1">
      <alignment vertical="center"/>
      <protection locked="0"/>
    </xf>
    <xf numFmtId="0" fontId="10" fillId="48" borderId="0" xfId="487" applyFont="1" applyFill="1" applyBorder="1" applyAlignment="1" applyProtection="1">
      <alignment vertical="center"/>
    </xf>
    <xf numFmtId="10" fontId="66" fillId="48" borderId="23" xfId="487" applyNumberFormat="1" applyFont="1" applyFill="1" applyBorder="1" applyAlignment="1" applyProtection="1">
      <alignment horizontal="right"/>
    </xf>
    <xf numFmtId="10" fontId="66" fillId="48" borderId="23" xfId="487" applyNumberFormat="1" applyFont="1" applyFill="1" applyBorder="1" applyAlignment="1" applyProtection="1">
      <alignment horizontal="left"/>
    </xf>
    <xf numFmtId="10" fontId="67" fillId="48" borderId="23" xfId="487" applyNumberFormat="1" applyFont="1" applyFill="1" applyBorder="1" applyAlignment="1" applyProtection="1">
      <alignment horizontal="right"/>
    </xf>
    <xf numFmtId="0" fontId="67" fillId="48" borderId="24" xfId="487" applyFont="1" applyFill="1" applyBorder="1" applyProtection="1"/>
    <xf numFmtId="0" fontId="10" fillId="48" borderId="0" xfId="487" applyFont="1" applyFill="1" applyBorder="1" applyProtection="1"/>
    <xf numFmtId="176" fontId="10" fillId="48" borderId="21" xfId="487" applyNumberFormat="1" applyFont="1" applyFill="1" applyBorder="1" applyAlignment="1" applyProtection="1">
      <alignment horizontal="center" vertical="top"/>
    </xf>
    <xf numFmtId="10" fontId="10" fillId="48" borderId="0" xfId="487" applyNumberFormat="1" applyFont="1" applyFill="1" applyProtection="1"/>
    <xf numFmtId="0" fontId="67" fillId="48" borderId="0" xfId="487" applyFont="1" applyFill="1" applyBorder="1" applyAlignment="1" applyProtection="1">
      <alignment horizontal="left" vertical="center"/>
    </xf>
    <xf numFmtId="0" fontId="67" fillId="48" borderId="0" xfId="487" applyFont="1" applyFill="1" applyBorder="1" applyAlignment="1" applyProtection="1">
      <alignment horizontal="right" vertical="center"/>
    </xf>
    <xf numFmtId="0" fontId="66" fillId="48" borderId="0" xfId="487" applyFont="1" applyFill="1" applyBorder="1" applyAlignment="1" applyProtection="1">
      <alignment horizontal="right" vertical="center"/>
    </xf>
    <xf numFmtId="176" fontId="67" fillId="48" borderId="21" xfId="487" quotePrefix="1" applyNumberFormat="1" applyFont="1" applyFill="1" applyBorder="1" applyAlignment="1" applyProtection="1">
      <alignment horizontal="center" vertical="top"/>
    </xf>
    <xf numFmtId="0" fontId="66" fillId="48" borderId="10" xfId="487" applyFont="1" applyFill="1" applyBorder="1" applyAlignment="1" applyProtection="1">
      <alignment horizontal="center" vertical="justify"/>
    </xf>
    <xf numFmtId="10" fontId="66" fillId="48" borderId="33" xfId="487" applyNumberFormat="1" applyFont="1" applyFill="1" applyBorder="1" applyAlignment="1" applyProtection="1">
      <alignment horizontal="centerContinuous"/>
    </xf>
    <xf numFmtId="176" fontId="68" fillId="48" borderId="22" xfId="487" quotePrefix="1" applyNumberFormat="1" applyFont="1" applyFill="1" applyBorder="1" applyAlignment="1" applyProtection="1">
      <alignment horizontal="center" vertical="top"/>
    </xf>
    <xf numFmtId="10" fontId="69" fillId="48" borderId="32" xfId="487" applyNumberFormat="1" applyFont="1" applyFill="1" applyBorder="1" applyAlignment="1" applyProtection="1">
      <alignment horizontal="right"/>
    </xf>
    <xf numFmtId="10" fontId="69" fillId="48" borderId="22" xfId="487" applyNumberFormat="1" applyFont="1" applyFill="1" applyBorder="1" applyAlignment="1" applyProtection="1">
      <alignment horizontal="center"/>
    </xf>
    <xf numFmtId="0" fontId="69" fillId="48" borderId="32" xfId="487" applyFont="1" applyFill="1" applyBorder="1" applyAlignment="1" applyProtection="1">
      <alignment horizontal="center" vertical="center"/>
    </xf>
    <xf numFmtId="0" fontId="68" fillId="48" borderId="0" xfId="487" applyFont="1" applyFill="1" applyBorder="1" applyProtection="1"/>
    <xf numFmtId="176" fontId="66" fillId="48" borderId="21" xfId="487" applyNumberFormat="1" applyFont="1" applyFill="1" applyBorder="1" applyAlignment="1" applyProtection="1">
      <alignment horizontal="center" vertical="center"/>
    </xf>
    <xf numFmtId="15" fontId="66" fillId="48" borderId="37" xfId="487" applyNumberFormat="1" applyFont="1" applyFill="1" applyBorder="1" applyAlignment="1" applyProtection="1">
      <alignment horizontal="center" vertical="center"/>
    </xf>
    <xf numFmtId="15" fontId="69" fillId="48" borderId="21" xfId="487" applyNumberFormat="1" applyFont="1" applyFill="1" applyBorder="1" applyAlignment="1" applyProtection="1">
      <alignment horizontal="center" vertical="center"/>
    </xf>
    <xf numFmtId="15" fontId="69" fillId="48" borderId="37" xfId="487" applyNumberFormat="1" applyFont="1" applyFill="1" applyBorder="1" applyAlignment="1" applyProtection="1">
      <alignment horizontal="center" vertical="center"/>
    </xf>
    <xf numFmtId="15" fontId="55" fillId="48" borderId="0" xfId="487" applyNumberFormat="1" applyFont="1" applyFill="1" applyBorder="1" applyAlignment="1" applyProtection="1">
      <alignment horizontal="center" vertical="center"/>
    </xf>
    <xf numFmtId="176" fontId="66" fillId="48" borderId="26" xfId="487" applyNumberFormat="1" applyFont="1" applyFill="1" applyBorder="1" applyAlignment="1" applyProtection="1">
      <alignment horizontal="center" vertical="center"/>
    </xf>
    <xf numFmtId="15" fontId="66" fillId="48" borderId="38" xfId="487" applyNumberFormat="1" applyFont="1" applyFill="1" applyBorder="1" applyAlignment="1" applyProtection="1">
      <alignment horizontal="center" vertical="center"/>
    </xf>
    <xf numFmtId="15" fontId="69" fillId="48" borderId="26" xfId="487" applyNumberFormat="1" applyFont="1" applyFill="1" applyBorder="1" applyAlignment="1" applyProtection="1">
      <alignment horizontal="center" vertical="center"/>
    </xf>
    <xf numFmtId="15" fontId="69" fillId="48" borderId="38" xfId="487" applyNumberFormat="1" applyFont="1" applyFill="1" applyBorder="1" applyAlignment="1" applyProtection="1">
      <alignment horizontal="center" vertical="center"/>
    </xf>
    <xf numFmtId="15" fontId="55" fillId="48" borderId="0" xfId="487" applyNumberFormat="1" applyFont="1" applyFill="1" applyBorder="1" applyAlignment="1" applyProtection="1">
      <alignment horizontal="justify" vertical="justify"/>
    </xf>
    <xf numFmtId="176" fontId="67" fillId="55" borderId="29" xfId="487" applyNumberFormat="1" applyFont="1" applyFill="1" applyBorder="1" applyAlignment="1" applyProtection="1">
      <alignment horizontal="center" vertical="center" wrapText="1"/>
    </xf>
    <xf numFmtId="10" fontId="65" fillId="48" borderId="29" xfId="487" applyNumberFormat="1" applyFont="1" applyFill="1" applyBorder="1" applyAlignment="1" applyProtection="1">
      <alignment horizontal="right" vertical="center" wrapText="1"/>
    </xf>
    <xf numFmtId="177" fontId="65" fillId="48" borderId="29" xfId="487" applyNumberFormat="1" applyFont="1" applyFill="1" applyBorder="1" applyAlignment="1" applyProtection="1">
      <alignment horizontal="right" vertical="center" wrapText="1"/>
    </xf>
    <xf numFmtId="10" fontId="65" fillId="55" borderId="29" xfId="487" applyNumberFormat="1" applyFont="1" applyFill="1" applyBorder="1" applyAlignment="1" applyProtection="1">
      <alignment horizontal="right" vertical="center" wrapText="1"/>
      <protection locked="0"/>
    </xf>
    <xf numFmtId="0" fontId="10" fillId="48" borderId="0" xfId="487" applyFont="1" applyFill="1" applyBorder="1" applyAlignment="1" applyProtection="1">
      <alignment vertical="center" wrapText="1"/>
    </xf>
    <xf numFmtId="10" fontId="65" fillId="48" borderId="28" xfId="487" applyNumberFormat="1" applyFont="1" applyFill="1" applyBorder="1" applyAlignment="1" applyProtection="1">
      <alignment horizontal="right"/>
    </xf>
    <xf numFmtId="177" fontId="65" fillId="48" borderId="28" xfId="487" applyNumberFormat="1" applyFont="1" applyFill="1" applyBorder="1" applyAlignment="1" applyProtection="1">
      <alignment horizontal="right"/>
    </xf>
    <xf numFmtId="10" fontId="65" fillId="48" borderId="30" xfId="487" quotePrefix="1" applyNumberFormat="1" applyFont="1" applyFill="1" applyBorder="1" applyAlignment="1" applyProtection="1">
      <alignment horizontal="right"/>
    </xf>
    <xf numFmtId="177" fontId="65" fillId="48" borderId="30" xfId="487" applyNumberFormat="1" applyFont="1" applyFill="1" applyBorder="1" applyAlignment="1" applyProtection="1">
      <alignment horizontal="right"/>
    </xf>
    <xf numFmtId="177" fontId="65" fillId="48" borderId="30" xfId="487" applyNumberFormat="1" applyFont="1" applyFill="1" applyBorder="1" applyAlignment="1" applyProtection="1">
      <alignment horizontal="right"/>
      <protection locked="0"/>
    </xf>
    <xf numFmtId="0" fontId="65" fillId="48" borderId="30" xfId="487" applyFont="1" applyFill="1" applyBorder="1" applyProtection="1"/>
    <xf numFmtId="0" fontId="67" fillId="48" borderId="0" xfId="487" applyFont="1" applyFill="1" applyBorder="1" applyProtection="1"/>
    <xf numFmtId="176" fontId="67" fillId="48" borderId="0" xfId="487" applyNumberFormat="1" applyFont="1" applyFill="1" applyBorder="1" applyAlignment="1" applyProtection="1">
      <alignment horizontal="center" vertical="top"/>
    </xf>
    <xf numFmtId="0" fontId="67" fillId="48" borderId="0" xfId="487" applyFont="1" applyFill="1" applyBorder="1" applyAlignment="1" applyProtection="1">
      <alignment horizontal="left" vertical="justify"/>
    </xf>
    <xf numFmtId="10" fontId="67" fillId="48" borderId="0" xfId="487" applyNumberFormat="1" applyFont="1" applyFill="1" applyBorder="1" applyAlignment="1" applyProtection="1">
      <alignment horizontal="right"/>
    </xf>
    <xf numFmtId="177" fontId="67" fillId="48" borderId="0" xfId="487" applyNumberFormat="1" applyFont="1" applyFill="1" applyBorder="1" applyAlignment="1" applyProtection="1">
      <alignment horizontal="center"/>
    </xf>
    <xf numFmtId="10" fontId="67" fillId="48" borderId="0" xfId="487" applyNumberFormat="1" applyFont="1" applyFill="1" applyBorder="1" applyAlignment="1" applyProtection="1">
      <alignment horizontal="center"/>
    </xf>
    <xf numFmtId="177" fontId="67" fillId="48" borderId="0" xfId="487" applyNumberFormat="1" applyFont="1" applyFill="1" applyBorder="1" applyProtection="1"/>
    <xf numFmtId="177" fontId="67" fillId="48" borderId="0" xfId="487" quotePrefix="1" applyNumberFormat="1" applyFont="1" applyFill="1" applyBorder="1" applyAlignment="1" applyProtection="1">
      <alignment horizontal="center"/>
    </xf>
    <xf numFmtId="10" fontId="67" fillId="48" borderId="0" xfId="487" quotePrefix="1" applyNumberFormat="1" applyFont="1" applyFill="1" applyBorder="1" applyAlignment="1" applyProtection="1">
      <alignment horizontal="center"/>
    </xf>
    <xf numFmtId="176" fontId="10" fillId="48" borderId="0" xfId="487" applyNumberFormat="1" applyFont="1" applyFill="1" applyAlignment="1" applyProtection="1">
      <alignment horizontal="center" vertical="top"/>
    </xf>
    <xf numFmtId="0" fontId="10" fillId="48" borderId="0" xfId="487" applyFont="1" applyFill="1" applyAlignment="1" applyProtection="1">
      <alignment horizontal="left" vertical="justify"/>
    </xf>
    <xf numFmtId="177" fontId="10" fillId="48" borderId="0" xfId="487" applyNumberFormat="1" applyFont="1" applyFill="1" applyProtection="1"/>
    <xf numFmtId="0" fontId="8" fillId="0" borderId="0" xfId="411" applyFont="1" applyBorder="1" applyProtection="1"/>
    <xf numFmtId="0" fontId="8" fillId="0" borderId="0" xfId="411" applyFont="1" applyProtection="1"/>
    <xf numFmtId="0" fontId="8" fillId="53" borderId="0" xfId="411" applyFont="1" applyFill="1" applyAlignment="1" applyProtection="1"/>
    <xf numFmtId="0" fontId="8" fillId="53" borderId="39" xfId="411" applyFont="1" applyFill="1" applyBorder="1" applyAlignment="1" applyProtection="1"/>
    <xf numFmtId="0" fontId="74" fillId="53" borderId="19" xfId="258" applyFont="1" applyFill="1" applyBorder="1" applyAlignment="1" applyProtection="1"/>
    <xf numFmtId="0" fontId="64" fillId="53" borderId="19" xfId="411" applyFont="1" applyFill="1" applyBorder="1" applyAlignment="1" applyProtection="1">
      <alignment horizontal="center"/>
    </xf>
    <xf numFmtId="0" fontId="74" fillId="53" borderId="0" xfId="258" applyFont="1" applyFill="1" applyBorder="1" applyAlignment="1" applyProtection="1"/>
    <xf numFmtId="0" fontId="74" fillId="53" borderId="40" xfId="411" applyFont="1" applyFill="1" applyBorder="1" applyAlignment="1" applyProtection="1"/>
    <xf numFmtId="0" fontId="64" fillId="53" borderId="0" xfId="411" applyFont="1" applyFill="1" applyBorder="1" applyAlignment="1" applyProtection="1">
      <alignment horizontal="left" indent="1"/>
    </xf>
    <xf numFmtId="0" fontId="8" fillId="53" borderId="0" xfId="411" applyFont="1" applyFill="1" applyAlignment="1" applyProtection="1">
      <alignment vertical="center"/>
    </xf>
    <xf numFmtId="0" fontId="75" fillId="53" borderId="41" xfId="411" applyFont="1" applyFill="1" applyBorder="1" applyAlignment="1" applyProtection="1">
      <alignment horizontal="left"/>
    </xf>
    <xf numFmtId="0" fontId="30" fillId="53" borderId="20" xfId="411" applyFont="1" applyFill="1" applyBorder="1" applyAlignment="1" applyProtection="1"/>
    <xf numFmtId="0" fontId="76" fillId="53" borderId="20" xfId="411" applyFont="1" applyFill="1" applyBorder="1" applyAlignment="1" applyProtection="1">
      <alignment horizontal="center"/>
    </xf>
    <xf numFmtId="0" fontId="76" fillId="53" borderId="42" xfId="411" applyFont="1" applyFill="1" applyBorder="1" applyAlignment="1" applyProtection="1">
      <alignment horizontal="center"/>
    </xf>
    <xf numFmtId="0" fontId="9" fillId="53" borderId="0" xfId="411" applyFont="1" applyFill="1" applyBorder="1" applyAlignment="1" applyProtection="1">
      <alignment horizontal="center" vertical="center"/>
    </xf>
    <xf numFmtId="0" fontId="8" fillId="53" borderId="0" xfId="411" applyFont="1" applyFill="1" applyAlignment="1" applyProtection="1">
      <alignment horizontal="center" vertical="center"/>
    </xf>
    <xf numFmtId="0" fontId="86" fillId="53" borderId="43" xfId="411" applyFont="1" applyFill="1" applyBorder="1" applyAlignment="1" applyProtection="1">
      <alignment horizontal="center" vertical="center" wrapText="1"/>
    </xf>
    <xf numFmtId="0" fontId="86" fillId="53" borderId="44" xfId="411" applyFont="1" applyFill="1" applyBorder="1" applyAlignment="1" applyProtection="1">
      <alignment horizontal="center" vertical="center" wrapText="1"/>
    </xf>
    <xf numFmtId="0" fontId="86" fillId="53" borderId="35" xfId="411" applyFont="1" applyFill="1" applyBorder="1" applyAlignment="1" applyProtection="1">
      <alignment horizontal="center" vertical="center" wrapText="1"/>
    </xf>
    <xf numFmtId="0" fontId="74" fillId="53" borderId="0" xfId="258" applyFont="1" applyFill="1" applyBorder="1" applyAlignment="1" applyProtection="1">
      <alignment horizontal="center" vertical="center"/>
    </xf>
    <xf numFmtId="0" fontId="75" fillId="56" borderId="45" xfId="258" applyFont="1" applyFill="1" applyBorder="1" applyAlignment="1" applyProtection="1">
      <alignment horizontal="center" vertical="center"/>
    </xf>
    <xf numFmtId="191" fontId="74" fillId="53" borderId="46" xfId="411" applyNumberFormat="1" applyFont="1" applyFill="1" applyBorder="1" applyAlignment="1" applyProtection="1">
      <alignment horizontal="right" vertical="center"/>
    </xf>
    <xf numFmtId="192" fontId="75" fillId="53" borderId="47" xfId="258" applyNumberFormat="1" applyFont="1" applyFill="1" applyBorder="1" applyAlignment="1" applyProtection="1">
      <alignment vertical="center"/>
    </xf>
    <xf numFmtId="0" fontId="74" fillId="56" borderId="48" xfId="411" applyNumberFormat="1" applyFont="1" applyFill="1" applyBorder="1" applyAlignment="1" applyProtection="1">
      <alignment horizontal="center" vertical="center"/>
    </xf>
    <xf numFmtId="0" fontId="75" fillId="53" borderId="0" xfId="258" applyFont="1" applyFill="1" applyBorder="1" applyAlignment="1" applyProtection="1">
      <alignment vertical="center"/>
    </xf>
    <xf numFmtId="0" fontId="87" fillId="53" borderId="49" xfId="258" applyFont="1" applyFill="1" applyBorder="1" applyAlignment="1" applyProtection="1">
      <alignment horizontal="left" vertical="center" indent="2"/>
    </xf>
    <xf numFmtId="0" fontId="87" fillId="53" borderId="50" xfId="258" applyFont="1" applyFill="1" applyBorder="1" applyAlignment="1" applyProtection="1">
      <alignment vertical="center"/>
    </xf>
    <xf numFmtId="191" fontId="86" fillId="53" borderId="51" xfId="295" applyNumberFormat="1" applyFont="1" applyFill="1" applyBorder="1" applyAlignment="1" applyProtection="1">
      <alignment vertical="center"/>
    </xf>
    <xf numFmtId="191" fontId="88" fillId="53" borderId="51" xfId="295" applyNumberFormat="1" applyFont="1" applyFill="1" applyBorder="1" applyAlignment="1" applyProtection="1">
      <alignment vertical="center"/>
    </xf>
    <xf numFmtId="193" fontId="87" fillId="53" borderId="52" xfId="258" applyNumberFormat="1" applyFont="1" applyFill="1" applyBorder="1" applyAlignment="1" applyProtection="1">
      <alignment vertical="center"/>
    </xf>
    <xf numFmtId="0" fontId="74" fillId="53" borderId="0" xfId="411" applyFont="1" applyFill="1" applyAlignment="1" applyProtection="1">
      <alignment vertical="center"/>
    </xf>
    <xf numFmtId="0" fontId="30" fillId="53" borderId="0" xfId="258" applyFont="1" applyFill="1" applyBorder="1" applyAlignment="1" applyProtection="1">
      <alignment vertical="center"/>
    </xf>
    <xf numFmtId="10" fontId="86" fillId="57" borderId="51" xfId="295" applyNumberFormat="1" applyFont="1" applyFill="1" applyBorder="1" applyAlignment="1" applyProtection="1">
      <alignment horizontal="center" vertical="center"/>
    </xf>
    <xf numFmtId="191" fontId="86" fillId="47" borderId="51" xfId="295" applyNumberFormat="1" applyFont="1" applyFill="1" applyBorder="1" applyAlignment="1" applyProtection="1">
      <alignment horizontal="center" vertical="center"/>
    </xf>
    <xf numFmtId="191" fontId="86" fillId="47" borderId="52" xfId="295" applyNumberFormat="1" applyFont="1" applyFill="1" applyBorder="1" applyAlignment="1" applyProtection="1">
      <alignment horizontal="center" vertical="center"/>
    </xf>
    <xf numFmtId="0" fontId="8" fillId="53" borderId="0" xfId="411" applyFont="1" applyFill="1" applyBorder="1" applyAlignment="1" applyProtection="1">
      <alignment vertical="center"/>
    </xf>
    <xf numFmtId="0" fontId="74" fillId="0" borderId="0" xfId="411" applyFont="1" applyBorder="1" applyProtection="1"/>
    <xf numFmtId="0" fontId="85" fillId="47" borderId="49" xfId="411" applyFont="1" applyFill="1" applyBorder="1" applyProtection="1"/>
    <xf numFmtId="0" fontId="85" fillId="47" borderId="50" xfId="411" applyFont="1" applyFill="1" applyBorder="1" applyProtection="1"/>
    <xf numFmtId="191" fontId="85" fillId="47" borderId="50" xfId="411" applyNumberFormat="1" applyFont="1" applyFill="1" applyBorder="1" applyProtection="1"/>
    <xf numFmtId="171" fontId="87" fillId="53" borderId="53" xfId="506" applyNumberFormat="1" applyFont="1" applyFill="1" applyBorder="1" applyAlignment="1" applyProtection="1">
      <alignment horizontal="left" vertical="center" indent="1"/>
    </xf>
    <xf numFmtId="171" fontId="7" fillId="53" borderId="54" xfId="506" applyNumberFormat="1" applyFont="1" applyFill="1" applyBorder="1" applyAlignment="1" applyProtection="1">
      <alignment horizontal="centerContinuous" vertical="center"/>
    </xf>
    <xf numFmtId="4" fontId="86" fillId="53" borderId="55" xfId="258" applyNumberFormat="1" applyFont="1" applyFill="1" applyBorder="1" applyAlignment="1" applyProtection="1">
      <alignment vertical="center"/>
    </xf>
    <xf numFmtId="0" fontId="8" fillId="48" borderId="0" xfId="411" applyFont="1" applyFill="1" applyBorder="1" applyProtection="1"/>
    <xf numFmtId="0" fontId="0" fillId="53" borderId="0" xfId="0" applyFill="1" applyBorder="1" applyProtection="1"/>
    <xf numFmtId="0" fontId="0" fillId="53" borderId="20" xfId="0" applyFill="1" applyBorder="1" applyProtection="1"/>
    <xf numFmtId="0" fontId="0" fillId="53" borderId="0" xfId="0" applyFont="1" applyFill="1" applyBorder="1" applyAlignment="1" applyProtection="1">
      <alignment horizontal="center"/>
    </xf>
    <xf numFmtId="0" fontId="0" fillId="53" borderId="0" xfId="0" applyFont="1" applyFill="1" applyBorder="1" applyAlignment="1" applyProtection="1"/>
    <xf numFmtId="0" fontId="0" fillId="53" borderId="0" xfId="0" applyFill="1" applyBorder="1" applyAlignment="1" applyProtection="1">
      <alignment horizontal="center"/>
    </xf>
    <xf numFmtId="0" fontId="0" fillId="53" borderId="0" xfId="0" applyFill="1" applyBorder="1" applyAlignment="1" applyProtection="1">
      <alignment vertical="top"/>
    </xf>
    <xf numFmtId="1" fontId="83" fillId="52" borderId="0" xfId="0" applyNumberFormat="1" applyFont="1" applyFill="1" applyBorder="1" applyAlignment="1" applyProtection="1">
      <alignment horizontal="center" vertical="center"/>
      <protection locked="0"/>
    </xf>
    <xf numFmtId="1" fontId="80" fillId="52" borderId="0" xfId="0" applyNumberFormat="1" applyFont="1" applyFill="1" applyAlignment="1" applyProtection="1">
      <alignment horizontal="center" vertical="center"/>
      <protection locked="0"/>
    </xf>
    <xf numFmtId="177" fontId="61" fillId="48" borderId="0" xfId="487" applyNumberFormat="1" applyFont="1" applyFill="1" applyAlignment="1" applyProtection="1">
      <alignment horizontal="left" vertical="center"/>
    </xf>
    <xf numFmtId="190" fontId="62" fillId="48" borderId="25" xfId="487" applyNumberFormat="1" applyFont="1" applyFill="1" applyBorder="1" applyAlignment="1" applyProtection="1">
      <alignment horizontal="left" vertical="center"/>
    </xf>
    <xf numFmtId="49" fontId="62" fillId="48" borderId="25" xfId="487" applyNumberFormat="1" applyFont="1" applyFill="1" applyBorder="1" applyAlignment="1" applyProtection="1">
      <alignment horizontal="left" vertical="center"/>
    </xf>
    <xf numFmtId="188" fontId="62" fillId="48" borderId="25" xfId="487" applyNumberFormat="1" applyFont="1" applyFill="1" applyBorder="1" applyAlignment="1" applyProtection="1">
      <alignment horizontal="left" vertical="center"/>
    </xf>
    <xf numFmtId="171" fontId="67" fillId="55" borderId="31" xfId="553" applyNumberFormat="1" applyFont="1" applyFill="1" applyBorder="1" applyAlignment="1" applyProtection="1">
      <alignment horizontal="center"/>
    </xf>
    <xf numFmtId="10" fontId="10" fillId="48" borderId="0" xfId="487" applyNumberFormat="1" applyFont="1" applyFill="1" applyBorder="1" applyAlignment="1" applyProtection="1">
      <alignment vertical="center" wrapText="1"/>
    </xf>
    <xf numFmtId="0" fontId="82" fillId="52" borderId="0" xfId="0" applyFont="1" applyFill="1" applyBorder="1" applyAlignment="1" applyProtection="1">
      <alignment vertical="center" wrapText="1"/>
      <protection locked="0"/>
    </xf>
    <xf numFmtId="0" fontId="82" fillId="52" borderId="0" xfId="0" applyFont="1" applyFill="1" applyAlignment="1" applyProtection="1">
      <alignment vertical="center" wrapText="1"/>
      <protection locked="0"/>
    </xf>
    <xf numFmtId="195" fontId="61" fillId="48" borderId="0" xfId="487" applyNumberFormat="1" applyFont="1" applyFill="1" applyAlignment="1" applyProtection="1">
      <alignment horizontal="left" vertical="center"/>
    </xf>
    <xf numFmtId="49" fontId="11" fillId="48" borderId="36" xfId="673" applyNumberFormat="1" applyFont="1" applyFill="1" applyBorder="1" applyAlignment="1" applyProtection="1">
      <alignment horizontal="center" vertical="center" wrapText="1"/>
    </xf>
    <xf numFmtId="49" fontId="84" fillId="52" borderId="0" xfId="0" applyNumberFormat="1" applyFont="1" applyFill="1" applyBorder="1" applyAlignment="1" applyProtection="1">
      <alignment horizontal="center" vertical="center"/>
      <protection locked="0"/>
    </xf>
    <xf numFmtId="49" fontId="84" fillId="52" borderId="0" xfId="0" applyNumberFormat="1" applyFont="1" applyFill="1" applyAlignment="1" applyProtection="1">
      <alignment horizontal="center" vertical="center"/>
      <protection locked="0"/>
    </xf>
    <xf numFmtId="49" fontId="79" fillId="52" borderId="0" xfId="0" applyNumberFormat="1" applyFont="1" applyFill="1" applyAlignment="1" applyProtection="1">
      <alignment horizontal="center" vertical="center"/>
      <protection locked="0"/>
    </xf>
    <xf numFmtId="0" fontId="77" fillId="48" borderId="59" xfId="411" applyFont="1" applyFill="1" applyBorder="1" applyAlignment="1" applyProtection="1">
      <alignment horizontal="center"/>
    </xf>
    <xf numFmtId="0" fontId="12" fillId="0" borderId="31" xfId="485" applyFont="1" applyBorder="1" applyAlignment="1">
      <alignment horizontal="center"/>
    </xf>
    <xf numFmtId="2" fontId="11" fillId="52" borderId="36" xfId="0" applyNumberFormat="1" applyFont="1" applyFill="1" applyBorder="1" applyAlignment="1" applyProtection="1">
      <alignment horizontal="center" vertical="center" wrapText="1"/>
      <protection locked="0"/>
    </xf>
    <xf numFmtId="2" fontId="11" fillId="52" borderId="36" xfId="0" applyNumberFormat="1" applyFont="1" applyFill="1" applyBorder="1" applyAlignment="1" applyProtection="1">
      <alignment horizontal="left" vertical="justify" wrapText="1"/>
      <protection locked="0"/>
    </xf>
    <xf numFmtId="14" fontId="64" fillId="53" borderId="60" xfId="411" applyNumberFormat="1" applyFont="1" applyFill="1" applyBorder="1" applyAlignment="1" applyProtection="1">
      <alignment horizontal="left" indent="1"/>
    </xf>
    <xf numFmtId="0" fontId="75" fillId="53" borderId="60" xfId="411" applyFont="1" applyFill="1" applyBorder="1" applyAlignment="1" applyProtection="1">
      <alignment horizontal="left" indent="1"/>
    </xf>
    <xf numFmtId="171" fontId="77" fillId="53" borderId="60" xfId="411" applyNumberFormat="1" applyFont="1" applyFill="1" applyBorder="1" applyAlignment="1" applyProtection="1">
      <alignment horizontal="left" indent="1"/>
      <protection locked="0"/>
    </xf>
    <xf numFmtId="189" fontId="65" fillId="48" borderId="29" xfId="487" applyNumberFormat="1" applyFont="1" applyFill="1" applyBorder="1" applyAlignment="1" applyProtection="1">
      <alignment horizontal="right"/>
    </xf>
    <xf numFmtId="44" fontId="55" fillId="55" borderId="29" xfId="289" applyFont="1" applyFill="1" applyBorder="1" applyAlignment="1" applyProtection="1">
      <alignment horizontal="right"/>
    </xf>
    <xf numFmtId="2" fontId="83" fillId="52" borderId="0" xfId="0" applyNumberFormat="1" applyFont="1" applyFill="1" applyBorder="1" applyAlignment="1" applyProtection="1">
      <alignment horizontal="right" vertical="center"/>
      <protection locked="0"/>
    </xf>
    <xf numFmtId="2" fontId="65" fillId="48" borderId="30" xfId="487" applyNumberFormat="1" applyFont="1" applyFill="1" applyBorder="1" applyAlignment="1" applyProtection="1">
      <alignment horizontal="right"/>
    </xf>
    <xf numFmtId="10" fontId="65" fillId="48" borderId="28" xfId="487" applyNumberFormat="1" applyFont="1" applyFill="1" applyBorder="1" applyAlignment="1" applyProtection="1">
      <alignment horizontal="right" vertical="center" wrapText="1"/>
    </xf>
    <xf numFmtId="0" fontId="5" fillId="48" borderId="0" xfId="485" applyFont="1" applyFill="1" applyBorder="1"/>
    <xf numFmtId="0" fontId="5" fillId="48" borderId="0" xfId="485" applyFont="1" applyFill="1" applyBorder="1" applyAlignment="1">
      <alignment horizontal="center"/>
    </xf>
    <xf numFmtId="0" fontId="90" fillId="52" borderId="0" xfId="0" applyFont="1" applyFill="1" applyBorder="1" applyAlignment="1" applyProtection="1">
      <alignment horizontal="left"/>
      <protection locked="0"/>
    </xf>
    <xf numFmtId="0" fontId="91" fillId="52" borderId="0" xfId="0" applyFont="1" applyFill="1" applyBorder="1" applyAlignment="1" applyProtection="1">
      <alignment horizontal="left"/>
    </xf>
    <xf numFmtId="0" fontId="9" fillId="48" borderId="0" xfId="485" applyFont="1" applyFill="1" applyBorder="1"/>
    <xf numFmtId="0" fontId="12" fillId="48" borderId="0" xfId="485" applyFont="1" applyFill="1" applyBorder="1"/>
    <xf numFmtId="0" fontId="54" fillId="48" borderId="0" xfId="485" applyFont="1" applyFill="1" applyBorder="1"/>
    <xf numFmtId="0" fontId="12" fillId="0" borderId="0" xfId="485" applyFont="1"/>
    <xf numFmtId="0" fontId="12" fillId="0" borderId="31" xfId="485" applyFont="1" applyBorder="1" applyAlignment="1">
      <alignment horizontal="center" vertical="center"/>
    </xf>
    <xf numFmtId="0" fontId="12" fillId="0" borderId="0" xfId="485" applyFont="1" applyAlignment="1">
      <alignment vertical="center"/>
    </xf>
    <xf numFmtId="0" fontId="12" fillId="54" borderId="31" xfId="485" applyFont="1" applyFill="1" applyBorder="1"/>
    <xf numFmtId="165" fontId="12" fillId="54" borderId="31" xfId="485" applyNumberFormat="1" applyFont="1" applyFill="1" applyBorder="1" applyAlignment="1">
      <alignment horizontal="center"/>
    </xf>
    <xf numFmtId="10" fontId="12" fillId="59" borderId="31" xfId="485" applyNumberFormat="1" applyFont="1" applyFill="1" applyBorder="1" applyAlignment="1">
      <alignment horizontal="center"/>
    </xf>
    <xf numFmtId="10" fontId="12" fillId="0" borderId="31" xfId="552" applyNumberFormat="1" applyFont="1" applyBorder="1" applyAlignment="1">
      <alignment horizontal="center"/>
    </xf>
    <xf numFmtId="10" fontId="12" fillId="59" borderId="31" xfId="552" applyNumberFormat="1" applyFont="1" applyFill="1" applyBorder="1" applyAlignment="1">
      <alignment horizontal="center"/>
    </xf>
    <xf numFmtId="0" fontId="12" fillId="54" borderId="31" xfId="485" applyFont="1" applyFill="1" applyBorder="1" applyAlignment="1">
      <alignment horizontal="left"/>
    </xf>
    <xf numFmtId="165" fontId="12" fillId="54" borderId="31" xfId="367" applyFont="1" applyFill="1" applyBorder="1" applyAlignment="1">
      <alignment horizontal="center"/>
    </xf>
    <xf numFmtId="10" fontId="12" fillId="54" borderId="31" xfId="552" applyNumberFormat="1" applyFont="1" applyFill="1" applyBorder="1" applyAlignment="1">
      <alignment horizontal="center"/>
    </xf>
    <xf numFmtId="0" fontId="12" fillId="48" borderId="21" xfId="485" applyFont="1" applyFill="1" applyBorder="1" applyAlignment="1">
      <alignment horizontal="center"/>
    </xf>
    <xf numFmtId="10" fontId="12" fillId="48" borderId="0" xfId="485" applyNumberFormat="1" applyFont="1" applyFill="1" applyBorder="1"/>
    <xf numFmtId="10" fontId="12" fillId="48" borderId="25" xfId="485" applyNumberFormat="1" applyFont="1" applyFill="1" applyBorder="1"/>
    <xf numFmtId="0" fontId="12" fillId="0" borderId="31" xfId="485" applyFont="1" applyBorder="1" applyAlignment="1">
      <alignment horizontal="left" indent="5"/>
    </xf>
    <xf numFmtId="0" fontId="12" fillId="48" borderId="25" xfId="485" applyFont="1" applyFill="1" applyBorder="1"/>
    <xf numFmtId="10" fontId="12" fillId="59" borderId="32" xfId="552" applyNumberFormat="1" applyFont="1" applyFill="1" applyBorder="1" applyAlignment="1">
      <alignment horizontal="center"/>
    </xf>
    <xf numFmtId="165" fontId="12" fillId="0" borderId="31" xfId="485" applyNumberFormat="1" applyFont="1" applyBorder="1" applyAlignment="1">
      <alignment horizontal="center"/>
    </xf>
    <xf numFmtId="0" fontId="12" fillId="0" borderId="31" xfId="485" applyFont="1" applyBorder="1"/>
    <xf numFmtId="10" fontId="12" fillId="59" borderId="31" xfId="552" applyNumberFormat="1" applyFont="1" applyFill="1" applyBorder="1"/>
    <xf numFmtId="0" fontId="12" fillId="48" borderId="0" xfId="485" applyFont="1" applyFill="1"/>
    <xf numFmtId="0" fontId="12" fillId="48" borderId="0" xfId="485" applyFont="1" applyFill="1" applyAlignment="1">
      <alignment horizontal="center"/>
    </xf>
    <xf numFmtId="0" fontId="12" fillId="48" borderId="22" xfId="485" applyFont="1" applyFill="1" applyBorder="1"/>
    <xf numFmtId="0" fontId="12" fillId="48" borderId="23" xfId="485" applyFont="1" applyFill="1" applyBorder="1"/>
    <xf numFmtId="0" fontId="12" fillId="48" borderId="24" xfId="485" applyFont="1" applyFill="1" applyBorder="1"/>
    <xf numFmtId="0" fontId="12" fillId="48" borderId="21" xfId="485" applyFont="1" applyFill="1" applyBorder="1"/>
    <xf numFmtId="0" fontId="12" fillId="48" borderId="26" xfId="485" applyFont="1" applyFill="1" applyBorder="1"/>
    <xf numFmtId="0" fontId="12" fillId="48" borderId="10" xfId="485" applyFont="1" applyFill="1" applyBorder="1"/>
    <xf numFmtId="0" fontId="12" fillId="48" borderId="27" xfId="485" applyFont="1" applyFill="1" applyBorder="1"/>
    <xf numFmtId="0" fontId="12" fillId="0" borderId="0" xfId="485" applyFont="1" applyAlignment="1">
      <alignment horizontal="center"/>
    </xf>
    <xf numFmtId="0" fontId="79" fillId="52" borderId="0" xfId="0" applyNumberFormat="1" applyFont="1" applyFill="1" applyAlignment="1" applyProtection="1">
      <alignment horizontal="center" vertical="center"/>
      <protection locked="0"/>
    </xf>
    <xf numFmtId="165" fontId="12" fillId="61" borderId="31" xfId="367" applyFont="1" applyFill="1" applyBorder="1" applyAlignment="1">
      <alignment horizontal="center"/>
    </xf>
    <xf numFmtId="10" fontId="12" fillId="61" borderId="31" xfId="552" applyNumberFormat="1" applyFont="1" applyFill="1" applyBorder="1" applyAlignment="1">
      <alignment horizontal="center"/>
    </xf>
    <xf numFmtId="44" fontId="96" fillId="58" borderId="9" xfId="289" applyFont="1" applyFill="1" applyBorder="1" applyAlignment="1" applyProtection="1">
      <alignment vertical="center" wrapText="1"/>
    </xf>
    <xf numFmtId="44" fontId="96" fillId="58" borderId="9" xfId="289" applyFont="1" applyFill="1" applyBorder="1" applyAlignment="1" applyProtection="1">
      <alignment horizontal="right" vertical="center" wrapText="1"/>
      <protection locked="0"/>
    </xf>
    <xf numFmtId="1" fontId="96" fillId="52" borderId="56" xfId="0" applyNumberFormat="1" applyFont="1" applyFill="1" applyBorder="1" applyAlignment="1" applyProtection="1">
      <alignment horizontal="center" vertical="center" wrapText="1"/>
      <protection locked="0"/>
    </xf>
    <xf numFmtId="49" fontId="97" fillId="52" borderId="34" xfId="0" applyNumberFormat="1" applyFont="1" applyFill="1" applyBorder="1" applyAlignment="1" applyProtection="1">
      <alignment horizontal="center" vertical="center" wrapText="1"/>
      <protection locked="0"/>
    </xf>
    <xf numFmtId="0" fontId="96" fillId="52" borderId="34" xfId="0" applyFont="1" applyFill="1" applyBorder="1" applyAlignment="1" applyProtection="1">
      <alignment horizontal="center" vertical="center" wrapText="1"/>
      <protection locked="0"/>
    </xf>
    <xf numFmtId="2" fontId="96" fillId="52" borderId="34" xfId="0" applyNumberFormat="1" applyFont="1" applyFill="1" applyBorder="1" applyAlignment="1" applyProtection="1">
      <alignment horizontal="center" vertical="center" wrapText="1"/>
      <protection locked="0"/>
    </xf>
    <xf numFmtId="10" fontId="96" fillId="52" borderId="35" xfId="0" applyNumberFormat="1" applyFont="1" applyFill="1" applyBorder="1" applyAlignment="1" applyProtection="1">
      <alignment horizontal="center" vertical="center"/>
      <protection locked="0"/>
    </xf>
    <xf numFmtId="1" fontId="98" fillId="58" borderId="9" xfId="0" applyNumberFormat="1" applyFont="1" applyFill="1" applyBorder="1" applyAlignment="1" applyProtection="1">
      <alignment horizontal="center" vertical="center" wrapText="1"/>
      <protection locked="0"/>
    </xf>
    <xf numFmtId="1" fontId="98" fillId="59" borderId="9" xfId="673" applyNumberFormat="1" applyFont="1" applyFill="1" applyBorder="1" applyAlignment="1" applyProtection="1">
      <alignment horizontal="center" vertical="center" wrapText="1"/>
    </xf>
    <xf numFmtId="167" fontId="98" fillId="58" borderId="9" xfId="0" applyNumberFormat="1" applyFont="1" applyFill="1" applyBorder="1" applyAlignment="1" applyProtection="1">
      <alignment horizontal="left" vertical="justify" wrapText="1"/>
    </xf>
    <xf numFmtId="167" fontId="99" fillId="58" borderId="9" xfId="0" applyNumberFormat="1" applyFont="1" applyFill="1" applyBorder="1" applyAlignment="1" applyProtection="1">
      <alignment horizontal="center" vertical="center" wrapText="1"/>
    </xf>
    <xf numFmtId="2" fontId="99" fillId="58" borderId="9" xfId="0" applyNumberFormat="1" applyFont="1" applyFill="1" applyBorder="1" applyAlignment="1" applyProtection="1">
      <alignment horizontal="center" vertical="center" wrapText="1"/>
    </xf>
    <xf numFmtId="2" fontId="99" fillId="58" borderId="9" xfId="0" applyNumberFormat="1" applyFont="1" applyFill="1" applyBorder="1" applyAlignment="1" applyProtection="1">
      <alignment vertical="center" wrapText="1"/>
    </xf>
    <xf numFmtId="2" fontId="99" fillId="58" borderId="9" xfId="0" applyNumberFormat="1" applyFont="1" applyFill="1" applyBorder="1" applyAlignment="1" applyProtection="1">
      <alignment horizontal="right" vertical="center" wrapText="1"/>
    </xf>
    <xf numFmtId="1" fontId="99" fillId="52" borderId="36" xfId="0" applyNumberFormat="1" applyFont="1" applyFill="1" applyBorder="1" applyAlignment="1" applyProtection="1">
      <alignment horizontal="center" vertical="center" wrapText="1"/>
      <protection locked="0"/>
    </xf>
    <xf numFmtId="0" fontId="99" fillId="48" borderId="36" xfId="673" applyNumberFormat="1" applyFont="1" applyFill="1" applyBorder="1" applyAlignment="1" applyProtection="1">
      <alignment horizontal="center" vertical="center" wrapText="1"/>
    </xf>
    <xf numFmtId="2" fontId="99" fillId="52" borderId="36" xfId="0" applyNumberFormat="1" applyFont="1" applyFill="1" applyBorder="1" applyAlignment="1" applyProtection="1">
      <alignment horizontal="left" vertical="justify" wrapText="1"/>
    </xf>
    <xf numFmtId="2" fontId="99" fillId="52" borderId="36" xfId="0" applyNumberFormat="1" applyFont="1" applyFill="1" applyBorder="1" applyAlignment="1" applyProtection="1">
      <alignment horizontal="center" vertical="center" wrapText="1"/>
    </xf>
    <xf numFmtId="4" fontId="99" fillId="52" borderId="36" xfId="0" applyNumberFormat="1" applyFont="1" applyFill="1" applyBorder="1" applyAlignment="1" applyProtection="1">
      <alignment horizontal="center" vertical="center" wrapText="1"/>
    </xf>
    <xf numFmtId="4" fontId="99" fillId="52" borderId="36" xfId="0" applyNumberFormat="1" applyFont="1" applyFill="1" applyBorder="1" applyAlignment="1" applyProtection="1">
      <alignment horizontal="right" vertical="center" wrapText="1"/>
    </xf>
    <xf numFmtId="4" fontId="99" fillId="52" borderId="36" xfId="0" applyNumberFormat="1" applyFont="1" applyFill="1" applyBorder="1" applyAlignment="1" applyProtection="1">
      <alignment horizontal="right" vertical="center" wrapText="1"/>
      <protection locked="0"/>
    </xf>
    <xf numFmtId="44" fontId="96" fillId="58" borderId="9" xfId="289" applyFont="1" applyFill="1" applyBorder="1" applyAlignment="1" applyProtection="1">
      <alignment horizontal="right" vertical="center" wrapText="1"/>
    </xf>
    <xf numFmtId="0" fontId="83" fillId="52" borderId="0" xfId="0" applyFont="1" applyFill="1" applyAlignment="1" applyProtection="1">
      <alignment horizontal="center" vertical="center" wrapText="1"/>
    </xf>
    <xf numFmtId="0" fontId="80" fillId="52" borderId="0" xfId="0" applyFont="1" applyFill="1" applyAlignment="1" applyProtection="1">
      <alignment horizontal="center" vertical="center"/>
    </xf>
    <xf numFmtId="2" fontId="84" fillId="52" borderId="0" xfId="0" applyNumberFormat="1" applyFont="1" applyFill="1" applyAlignment="1" applyProtection="1">
      <alignment horizontal="center" vertical="center"/>
    </xf>
    <xf numFmtId="2" fontId="80" fillId="52" borderId="0" xfId="0" applyNumberFormat="1" applyFont="1" applyFill="1" applyAlignment="1" applyProtection="1">
      <alignment horizontal="right" vertical="center"/>
    </xf>
    <xf numFmtId="169" fontId="80" fillId="52" borderId="0" xfId="0" applyNumberFormat="1" applyFont="1" applyFill="1" applyAlignment="1" applyProtection="1">
      <alignment horizontal="left" vertical="center"/>
    </xf>
    <xf numFmtId="2" fontId="80" fillId="52" borderId="0" xfId="0" applyNumberFormat="1" applyFont="1" applyFill="1" applyBorder="1" applyAlignment="1" applyProtection="1">
      <alignment horizontal="right" vertical="center"/>
    </xf>
    <xf numFmtId="2" fontId="83" fillId="52" borderId="0" xfId="0" applyNumberFormat="1" applyFont="1" applyFill="1" applyBorder="1" applyAlignment="1" applyProtection="1">
      <alignment vertical="center"/>
    </xf>
    <xf numFmtId="2" fontId="65" fillId="52" borderId="0" xfId="0" applyNumberFormat="1" applyFont="1" applyFill="1" applyAlignment="1" applyProtection="1">
      <alignment horizontal="right" vertical="center"/>
    </xf>
    <xf numFmtId="170" fontId="92" fillId="52" borderId="19" xfId="0" applyNumberFormat="1" applyFont="1" applyFill="1" applyBorder="1" applyAlignment="1" applyProtection="1">
      <alignment horizontal="left" vertical="center" wrapText="1"/>
    </xf>
    <xf numFmtId="2" fontId="80" fillId="52" borderId="19" xfId="0" applyNumberFormat="1" applyFont="1" applyFill="1" applyBorder="1" applyAlignment="1" applyProtection="1">
      <alignment horizontal="right" vertical="center"/>
    </xf>
    <xf numFmtId="194" fontId="80" fillId="52" borderId="20" xfId="0" applyNumberFormat="1" applyFont="1" applyFill="1" applyBorder="1" applyAlignment="1" applyProtection="1">
      <alignment horizontal="left" vertical="center" wrapText="1"/>
    </xf>
    <xf numFmtId="2" fontId="80" fillId="52" borderId="20" xfId="0" applyNumberFormat="1" applyFont="1" applyFill="1" applyBorder="1" applyAlignment="1" applyProtection="1">
      <alignment horizontal="right" vertical="center"/>
    </xf>
    <xf numFmtId="194" fontId="33" fillId="52" borderId="20" xfId="0" applyNumberFormat="1" applyFont="1" applyFill="1" applyBorder="1" applyAlignment="1" applyProtection="1">
      <alignment horizontal="left" vertical="center" wrapText="1"/>
    </xf>
    <xf numFmtId="0" fontId="65" fillId="61" borderId="29" xfId="487" applyFont="1" applyFill="1" applyBorder="1" applyAlignment="1" applyProtection="1">
      <alignment horizontal="left" vertical="center" wrapText="1"/>
      <protection locked="0"/>
    </xf>
    <xf numFmtId="17" fontId="65" fillId="61" borderId="29" xfId="487" applyNumberFormat="1" applyFont="1" applyFill="1" applyBorder="1" applyAlignment="1" applyProtection="1">
      <alignment horizontal="left" vertical="center" wrapText="1"/>
      <protection locked="0"/>
    </xf>
    <xf numFmtId="178" fontId="65" fillId="61" borderId="29" xfId="674" quotePrefix="1" applyNumberFormat="1" applyFont="1" applyFill="1" applyBorder="1" applyAlignment="1" applyProtection="1">
      <alignment horizontal="right" vertical="center" wrapText="1"/>
      <protection locked="0"/>
    </xf>
    <xf numFmtId="0" fontId="55" fillId="62" borderId="0" xfId="0" applyFont="1" applyFill="1" applyAlignment="1" applyProtection="1">
      <alignment horizontal="center" vertical="center" wrapText="1"/>
    </xf>
    <xf numFmtId="0" fontId="10" fillId="53" borderId="0" xfId="411" applyFont="1" applyFill="1" applyBorder="1" applyAlignment="1" applyProtection="1">
      <alignment horizontal="right"/>
    </xf>
    <xf numFmtId="0" fontId="0" fillId="53" borderId="0" xfId="411" applyFont="1" applyFill="1" applyBorder="1" applyAlignment="1" applyProtection="1">
      <alignment horizontal="right"/>
    </xf>
    <xf numFmtId="0" fontId="91" fillId="52" borderId="0" xfId="0" applyFont="1" applyFill="1" applyBorder="1" applyAlignment="1" applyProtection="1">
      <alignment horizontal="right"/>
      <protection locked="0"/>
    </xf>
    <xf numFmtId="0" fontId="99" fillId="61" borderId="36" xfId="673" applyNumberFormat="1" applyFont="1" applyFill="1" applyBorder="1" applyAlignment="1" applyProtection="1">
      <alignment horizontal="center" vertical="center" wrapText="1"/>
    </xf>
    <xf numFmtId="2" fontId="98" fillId="52" borderId="36" xfId="0" applyNumberFormat="1" applyFont="1" applyFill="1" applyBorder="1" applyAlignment="1" applyProtection="1">
      <alignment horizontal="left" vertical="justify" wrapText="1"/>
    </xf>
    <xf numFmtId="0" fontId="91" fillId="52" borderId="0" xfId="0" applyFont="1" applyFill="1" applyBorder="1" applyAlignment="1" applyProtection="1">
      <alignment horizontal="center"/>
    </xf>
    <xf numFmtId="0" fontId="12" fillId="61" borderId="0" xfId="485" applyFont="1" applyFill="1"/>
    <xf numFmtId="0" fontId="12" fillId="61" borderId="0" xfId="485" applyFont="1" applyFill="1" applyAlignment="1">
      <alignment horizontal="center"/>
    </xf>
    <xf numFmtId="1" fontId="99" fillId="0" borderId="36" xfId="0" applyNumberFormat="1" applyFont="1" applyFill="1" applyBorder="1" applyAlignment="1" applyProtection="1">
      <alignment horizontal="center" vertical="center" wrapText="1"/>
      <protection locked="0"/>
    </xf>
    <xf numFmtId="0" fontId="99" fillId="0" borderId="36" xfId="673" applyNumberFormat="1" applyFont="1" applyFill="1" applyBorder="1" applyAlignment="1" applyProtection="1">
      <alignment horizontal="center" vertical="center" wrapText="1"/>
    </xf>
    <xf numFmtId="2" fontId="98" fillId="0" borderId="36" xfId="0" applyNumberFormat="1" applyFont="1" applyFill="1" applyBorder="1" applyAlignment="1" applyProtection="1">
      <alignment horizontal="left" vertical="justify" wrapText="1"/>
    </xf>
    <xf numFmtId="2" fontId="99" fillId="0" borderId="36" xfId="0" applyNumberFormat="1" applyFont="1" applyFill="1" applyBorder="1" applyAlignment="1" applyProtection="1">
      <alignment horizontal="center" vertical="center" wrapText="1"/>
    </xf>
    <xf numFmtId="4" fontId="99" fillId="0" borderId="36" xfId="0" applyNumberFormat="1" applyFont="1" applyFill="1" applyBorder="1" applyAlignment="1" applyProtection="1">
      <alignment horizontal="center" vertical="center" wrapText="1"/>
    </xf>
    <xf numFmtId="4" fontId="99" fillId="0" borderId="36" xfId="0" applyNumberFormat="1" applyFont="1" applyFill="1" applyBorder="1" applyAlignment="1" applyProtection="1">
      <alignment horizontal="right" vertical="center" wrapText="1"/>
    </xf>
    <xf numFmtId="4" fontId="98" fillId="52" borderId="36" xfId="0" applyNumberFormat="1" applyFont="1" applyFill="1" applyBorder="1" applyAlignment="1" applyProtection="1">
      <alignment horizontal="right" vertical="center" wrapText="1"/>
    </xf>
    <xf numFmtId="4" fontId="98" fillId="0" borderId="36" xfId="0" applyNumberFormat="1" applyFont="1" applyFill="1" applyBorder="1" applyAlignment="1" applyProtection="1">
      <alignment horizontal="right" vertical="center" wrapText="1"/>
    </xf>
    <xf numFmtId="0" fontId="33" fillId="52" borderId="0" xfId="0" applyFont="1" applyFill="1" applyBorder="1" applyAlignment="1" applyProtection="1">
      <alignment horizontal="center" vertical="center" wrapText="1"/>
      <protection locked="0"/>
    </xf>
    <xf numFmtId="0" fontId="33" fillId="52" borderId="0" xfId="0" applyFont="1" applyFill="1" applyBorder="1" applyAlignment="1" applyProtection="1">
      <alignment horizontal="center" vertical="center" wrapText="1"/>
      <protection locked="0"/>
    </xf>
    <xf numFmtId="0" fontId="33" fillId="52" borderId="0" xfId="0" applyFont="1" applyFill="1" applyBorder="1" applyAlignment="1" applyProtection="1">
      <alignment horizontal="left" vertical="center" wrapText="1"/>
      <protection locked="0"/>
    </xf>
    <xf numFmtId="2" fontId="99" fillId="52" borderId="36" xfId="0" applyNumberFormat="1" applyFont="1" applyFill="1" applyBorder="1" applyAlignment="1" applyProtection="1">
      <alignment horizontal="left" vertical="justify"/>
    </xf>
    <xf numFmtId="0" fontId="33" fillId="52" borderId="0" xfId="0" applyFont="1" applyFill="1" applyBorder="1" applyAlignment="1" applyProtection="1">
      <alignment horizontal="left" vertical="center" wrapText="1"/>
      <protection locked="0"/>
    </xf>
    <xf numFmtId="0" fontId="63" fillId="52" borderId="0" xfId="0" applyFont="1" applyFill="1" applyBorder="1" applyAlignment="1" applyProtection="1">
      <alignment horizontal="left" vertical="center"/>
      <protection locked="0"/>
    </xf>
    <xf numFmtId="0" fontId="84" fillId="52" borderId="0" xfId="0" applyFont="1" applyFill="1" applyBorder="1" applyAlignment="1" applyProtection="1">
      <alignment horizontal="left" vertical="center"/>
      <protection locked="0"/>
    </xf>
    <xf numFmtId="0" fontId="80" fillId="52" borderId="0" xfId="0" applyFont="1" applyFill="1" applyBorder="1" applyAlignment="1" applyProtection="1">
      <alignment horizontal="left" vertical="center"/>
      <protection locked="0"/>
    </xf>
    <xf numFmtId="0" fontId="82" fillId="52" borderId="0" xfId="0" applyFont="1" applyFill="1" applyBorder="1" applyAlignment="1" applyProtection="1">
      <alignment horizontal="left" vertical="center" wrapText="1"/>
      <protection locked="0"/>
    </xf>
    <xf numFmtId="0" fontId="82" fillId="52" borderId="0" xfId="0" applyFont="1" applyFill="1" applyAlignment="1" applyProtection="1">
      <alignment horizontal="left" vertical="center" wrapText="1"/>
      <protection locked="0"/>
    </xf>
    <xf numFmtId="0" fontId="79" fillId="52" borderId="0" xfId="0" applyFont="1" applyFill="1" applyBorder="1" applyAlignment="1" applyProtection="1">
      <alignment horizontal="left" vertical="center"/>
      <protection locked="0"/>
    </xf>
    <xf numFmtId="0" fontId="33" fillId="52" borderId="0" xfId="0" applyFont="1" applyFill="1" applyBorder="1" applyAlignment="1" applyProtection="1">
      <alignment horizontal="left" vertical="center" wrapText="1"/>
      <protection locked="0"/>
    </xf>
    <xf numFmtId="1" fontId="99" fillId="52" borderId="78" xfId="0" applyNumberFormat="1" applyFont="1" applyFill="1" applyBorder="1" applyAlignment="1" applyProtection="1">
      <alignment horizontal="center" vertical="center" wrapText="1"/>
      <protection locked="0"/>
    </xf>
    <xf numFmtId="0" fontId="99" fillId="48" borderId="78" xfId="673" applyNumberFormat="1" applyFont="1" applyFill="1" applyBorder="1" applyAlignment="1" applyProtection="1">
      <alignment horizontal="center" vertical="center" wrapText="1"/>
    </xf>
    <xf numFmtId="2" fontId="99" fillId="52" borderId="78" xfId="0" applyNumberFormat="1" applyFont="1" applyFill="1" applyBorder="1" applyAlignment="1" applyProtection="1">
      <alignment horizontal="left" vertical="justify" wrapText="1"/>
    </xf>
    <xf numFmtId="2" fontId="99" fillId="52" borderId="78" xfId="0" applyNumberFormat="1" applyFont="1" applyFill="1" applyBorder="1" applyAlignment="1" applyProtection="1">
      <alignment horizontal="center" vertical="center" wrapText="1"/>
    </xf>
    <xf numFmtId="4" fontId="99" fillId="52" borderId="78" xfId="0" applyNumberFormat="1" applyFont="1" applyFill="1" applyBorder="1" applyAlignment="1" applyProtection="1">
      <alignment horizontal="center" vertical="center" wrapText="1"/>
    </xf>
    <xf numFmtId="4" fontId="99" fillId="52" borderId="78" xfId="0" applyNumberFormat="1" applyFont="1" applyFill="1" applyBorder="1" applyAlignment="1" applyProtection="1">
      <alignment horizontal="right" vertical="center" wrapText="1"/>
    </xf>
    <xf numFmtId="0" fontId="33" fillId="52" borderId="0" xfId="0" applyFont="1" applyFill="1" applyBorder="1" applyAlignment="1" applyProtection="1">
      <alignment horizontal="left" vertical="center" wrapText="1"/>
      <protection locked="0"/>
    </xf>
    <xf numFmtId="0" fontId="33" fillId="52" borderId="0" xfId="0" applyFont="1" applyFill="1" applyBorder="1" applyAlignment="1" applyProtection="1">
      <alignment horizontal="left" vertical="center" wrapText="1"/>
      <protection locked="0"/>
    </xf>
    <xf numFmtId="0" fontId="33" fillId="52" borderId="0" xfId="0" applyFont="1" applyFill="1" applyBorder="1" applyAlignment="1" applyProtection="1">
      <alignment horizontal="left" vertical="center" wrapText="1"/>
      <protection locked="0"/>
    </xf>
    <xf numFmtId="2" fontId="11" fillId="52" borderId="36" xfId="0" applyNumberFormat="1" applyFont="1" applyFill="1" applyBorder="1" applyAlignment="1" applyProtection="1">
      <alignment vertical="center" wrapText="1"/>
      <protection locked="0"/>
    </xf>
    <xf numFmtId="2" fontId="11" fillId="52" borderId="36" xfId="0" applyNumberFormat="1" applyFont="1" applyFill="1" applyBorder="1" applyAlignment="1" applyProtection="1">
      <alignment horizontal="right" vertical="center" wrapText="1"/>
      <protection locked="0"/>
    </xf>
    <xf numFmtId="44" fontId="3" fillId="62" borderId="36" xfId="764" applyFill="1" applyBorder="1" applyAlignment="1" applyProtection="1">
      <alignment horizontal="right" vertical="center" wrapText="1"/>
      <protection locked="0"/>
    </xf>
    <xf numFmtId="10" fontId="99" fillId="52" borderId="36" xfId="915" applyNumberFormat="1" applyFont="1" applyFill="1" applyBorder="1" applyAlignment="1" applyProtection="1">
      <alignment horizontal="right" vertical="center" wrapText="1"/>
    </xf>
    <xf numFmtId="1" fontId="102" fillId="63" borderId="9" xfId="0" applyNumberFormat="1" applyFont="1" applyFill="1" applyBorder="1" applyAlignment="1" applyProtection="1">
      <alignment horizontal="center" vertical="center" wrapText="1"/>
      <protection locked="0"/>
    </xf>
    <xf numFmtId="1" fontId="102" fillId="64" borderId="9" xfId="673" applyNumberFormat="1" applyFont="1" applyFill="1" applyBorder="1" applyAlignment="1" applyProtection="1">
      <alignment horizontal="center" vertical="center" wrapText="1"/>
    </xf>
    <xf numFmtId="167" fontId="103" fillId="63" borderId="9" xfId="0" applyNumberFormat="1" applyFont="1" applyFill="1" applyBorder="1" applyAlignment="1" applyProtection="1">
      <alignment horizontal="center" vertical="center" wrapText="1"/>
    </xf>
    <xf numFmtId="2" fontId="103" fillId="63" borderId="9" xfId="0" applyNumberFormat="1" applyFont="1" applyFill="1" applyBorder="1" applyAlignment="1" applyProtection="1">
      <alignment horizontal="center" vertical="center" wrapText="1"/>
    </xf>
    <xf numFmtId="2" fontId="103" fillId="63" borderId="9" xfId="0" applyNumberFormat="1" applyFont="1" applyFill="1" applyBorder="1" applyAlignment="1" applyProtection="1">
      <alignment vertical="center" wrapText="1"/>
    </xf>
    <xf numFmtId="2" fontId="103" fillId="63" borderId="9" xfId="0" applyNumberFormat="1" applyFont="1" applyFill="1" applyBorder="1" applyAlignment="1" applyProtection="1">
      <alignment horizontal="right" vertical="center" wrapText="1"/>
    </xf>
    <xf numFmtId="44" fontId="102" fillId="63" borderId="9" xfId="289" applyFont="1" applyFill="1" applyBorder="1" applyAlignment="1" applyProtection="1">
      <alignment vertical="center" wrapText="1"/>
    </xf>
    <xf numFmtId="44" fontId="102" fillId="63" borderId="9" xfId="289" applyFont="1" applyFill="1" applyBorder="1" applyAlignment="1" applyProtection="1">
      <alignment horizontal="right" vertical="center" wrapText="1"/>
    </xf>
    <xf numFmtId="0" fontId="77" fillId="52" borderId="0" xfId="0" applyFont="1" applyFill="1" applyBorder="1" applyAlignment="1" applyProtection="1">
      <alignment horizontal="left" vertical="center" wrapText="1"/>
      <protection locked="0"/>
    </xf>
    <xf numFmtId="0" fontId="77" fillId="52" borderId="0" xfId="0" applyFont="1" applyFill="1" applyBorder="1" applyAlignment="1" applyProtection="1">
      <alignment vertical="center" wrapText="1"/>
      <protection locked="0"/>
    </xf>
    <xf numFmtId="0" fontId="77" fillId="52" borderId="0" xfId="0" applyFont="1" applyFill="1" applyAlignment="1" applyProtection="1">
      <alignment vertical="center" wrapText="1"/>
      <protection locked="0"/>
    </xf>
    <xf numFmtId="167" fontId="102" fillId="63" borderId="9" xfId="0" applyNumberFormat="1" applyFont="1" applyFill="1" applyBorder="1" applyAlignment="1" applyProtection="1">
      <alignment horizontal="left" vertical="center" wrapText="1"/>
    </xf>
    <xf numFmtId="2" fontId="11" fillId="52" borderId="0" xfId="0" applyNumberFormat="1" applyFont="1" applyFill="1" applyBorder="1" applyAlignment="1" applyProtection="1">
      <alignment vertical="center" wrapText="1"/>
      <protection locked="0"/>
    </xf>
    <xf numFmtId="0" fontId="33" fillId="52" borderId="0" xfId="0" applyFont="1" applyFill="1" applyBorder="1" applyAlignment="1" applyProtection="1">
      <alignment horizontal="left" vertical="center" wrapText="1"/>
      <protection locked="0"/>
    </xf>
    <xf numFmtId="2" fontId="83" fillId="52" borderId="0" xfId="0" applyNumberFormat="1" applyFont="1" applyFill="1" applyAlignment="1" applyProtection="1">
      <alignment horizontal="left" vertical="center"/>
    </xf>
    <xf numFmtId="2" fontId="80" fillId="52" borderId="20" xfId="0" applyNumberFormat="1" applyFont="1" applyFill="1" applyBorder="1" applyAlignment="1" applyProtection="1">
      <alignment horizontal="left" vertical="center"/>
    </xf>
    <xf numFmtId="1" fontId="83" fillId="52" borderId="19" xfId="0" applyNumberFormat="1" applyFont="1" applyFill="1" applyBorder="1" applyAlignment="1" applyProtection="1">
      <alignment horizontal="left" vertical="center"/>
    </xf>
    <xf numFmtId="0" fontId="83" fillId="52" borderId="20" xfId="0" applyNumberFormat="1" applyFont="1" applyFill="1" applyBorder="1" applyAlignment="1" applyProtection="1">
      <alignment horizontal="left" vertical="center"/>
    </xf>
    <xf numFmtId="2" fontId="80" fillId="52" borderId="0" xfId="0" applyNumberFormat="1" applyFont="1" applyFill="1" applyBorder="1" applyAlignment="1" applyProtection="1">
      <alignment horizontal="left" vertical="center"/>
    </xf>
    <xf numFmtId="2" fontId="83" fillId="52" borderId="0" xfId="0" applyNumberFormat="1" applyFont="1" applyFill="1" applyBorder="1" applyAlignment="1" applyProtection="1">
      <alignment horizontal="left" vertical="center"/>
    </xf>
    <xf numFmtId="2" fontId="80" fillId="52" borderId="19" xfId="0" applyNumberFormat="1" applyFont="1" applyFill="1" applyBorder="1" applyAlignment="1" applyProtection="1">
      <alignment horizontal="left" vertical="center"/>
    </xf>
    <xf numFmtId="2" fontId="83" fillId="52" borderId="20" xfId="0" applyNumberFormat="1" applyFont="1" applyFill="1" applyBorder="1" applyAlignment="1" applyProtection="1">
      <alignment horizontal="left" vertical="center"/>
    </xf>
    <xf numFmtId="2" fontId="80" fillId="52" borderId="73" xfId="0" applyNumberFormat="1" applyFont="1" applyFill="1" applyBorder="1" applyAlignment="1" applyProtection="1">
      <alignment horizontal="left" vertical="center"/>
    </xf>
    <xf numFmtId="2" fontId="83" fillId="52" borderId="19" xfId="0" applyNumberFormat="1" applyFont="1" applyFill="1" applyBorder="1" applyAlignment="1" applyProtection="1">
      <alignment horizontal="left" vertical="center"/>
    </xf>
    <xf numFmtId="168" fontId="83" fillId="52" borderId="0" xfId="0" applyNumberFormat="1" applyFont="1" applyFill="1" applyBorder="1" applyAlignment="1" applyProtection="1">
      <alignment horizontal="center" vertical="center"/>
      <protection locked="0"/>
    </xf>
    <xf numFmtId="0" fontId="33" fillId="52" borderId="0" xfId="0" applyFont="1" applyFill="1" applyBorder="1" applyAlignment="1" applyProtection="1">
      <alignment horizontal="left" vertical="center" wrapText="1"/>
      <protection locked="0"/>
    </xf>
    <xf numFmtId="2" fontId="99" fillId="58" borderId="9" xfId="0" applyNumberFormat="1" applyFont="1" applyFill="1" applyBorder="1" applyAlignment="1" applyProtection="1">
      <alignment horizontal="right" vertical="center" wrapText="1"/>
      <protection locked="0"/>
    </xf>
    <xf numFmtId="4" fontId="99" fillId="0" borderId="36" xfId="0" applyNumberFormat="1" applyFont="1" applyFill="1" applyBorder="1" applyAlignment="1" applyProtection="1">
      <alignment horizontal="right" vertical="center" wrapText="1"/>
      <protection locked="0"/>
    </xf>
    <xf numFmtId="4" fontId="99" fillId="52" borderId="78" xfId="0" applyNumberFormat="1" applyFont="1" applyFill="1" applyBorder="1" applyAlignment="1" applyProtection="1">
      <alignment horizontal="right" vertical="center" wrapText="1"/>
      <protection locked="0"/>
    </xf>
    <xf numFmtId="0" fontId="5" fillId="48" borderId="0" xfId="486" applyFont="1" applyFill="1" applyBorder="1" applyAlignment="1">
      <alignment horizontal="center"/>
    </xf>
    <xf numFmtId="0" fontId="12" fillId="0" borderId="31" xfId="485" applyFont="1" applyBorder="1" applyAlignment="1">
      <alignment horizontal="center" vertical="center"/>
    </xf>
    <xf numFmtId="0" fontId="12" fillId="0" borderId="33" xfId="485" applyFont="1" applyBorder="1" applyAlignment="1">
      <alignment horizontal="center"/>
    </xf>
    <xf numFmtId="0" fontId="12" fillId="0" borderId="61" xfId="485" applyFont="1" applyBorder="1" applyAlignment="1">
      <alignment horizontal="center"/>
    </xf>
    <xf numFmtId="0" fontId="12" fillId="0" borderId="62" xfId="485" applyFont="1" applyBorder="1" applyAlignment="1">
      <alignment horizontal="center"/>
    </xf>
    <xf numFmtId="0" fontId="5" fillId="48" borderId="0" xfId="485" applyFont="1" applyFill="1" applyBorder="1" applyAlignment="1">
      <alignment horizontal="center"/>
    </xf>
    <xf numFmtId="0" fontId="5" fillId="48" borderId="0" xfId="485" applyFont="1" applyFill="1" applyBorder="1" applyAlignment="1">
      <alignment horizontal="right"/>
    </xf>
    <xf numFmtId="0" fontId="6" fillId="54" borderId="33" xfId="485" applyFont="1" applyFill="1" applyBorder="1" applyAlignment="1">
      <alignment horizontal="center"/>
    </xf>
    <xf numFmtId="0" fontId="6" fillId="54" borderId="61" xfId="485" applyFont="1" applyFill="1" applyBorder="1" applyAlignment="1">
      <alignment horizontal="center"/>
    </xf>
    <xf numFmtId="0" fontId="6" fillId="54" borderId="62" xfId="485" applyFont="1" applyFill="1" applyBorder="1" applyAlignment="1">
      <alignment horizontal="center"/>
    </xf>
    <xf numFmtId="0" fontId="12" fillId="0" borderId="32" xfId="485" applyFont="1" applyBorder="1" applyAlignment="1">
      <alignment horizontal="center" vertical="center" wrapText="1"/>
    </xf>
    <xf numFmtId="0" fontId="12" fillId="0" borderId="38" xfId="485" applyFont="1" applyBorder="1" applyAlignment="1">
      <alignment horizontal="center" vertical="center" wrapText="1"/>
    </xf>
    <xf numFmtId="0" fontId="12" fillId="0" borderId="33" xfId="485" applyFont="1" applyBorder="1" applyAlignment="1">
      <alignment horizontal="left"/>
    </xf>
    <xf numFmtId="0" fontId="12" fillId="0" borderId="62" xfId="485" applyFont="1" applyBorder="1" applyAlignment="1">
      <alignment horizontal="left"/>
    </xf>
    <xf numFmtId="0" fontId="12" fillId="0" borderId="24" xfId="485" applyFont="1" applyBorder="1" applyAlignment="1">
      <alignment horizontal="left"/>
    </xf>
    <xf numFmtId="0" fontId="12" fillId="0" borderId="31" xfId="485" applyFont="1" applyBorder="1" applyAlignment="1">
      <alignment horizontal="center"/>
    </xf>
    <xf numFmtId="0" fontId="12" fillId="0" borderId="23" xfId="485" applyFont="1" applyBorder="1" applyAlignment="1">
      <alignment horizontal="center"/>
    </xf>
    <xf numFmtId="0" fontId="74" fillId="53" borderId="63" xfId="411" applyFont="1" applyFill="1" applyBorder="1" applyAlignment="1" applyProtection="1">
      <alignment horizontal="left" vertical="center" wrapText="1"/>
    </xf>
    <xf numFmtId="0" fontId="74" fillId="53" borderId="64" xfId="411" applyFont="1" applyFill="1" applyBorder="1" applyAlignment="1" applyProtection="1">
      <alignment horizontal="left" vertical="center" wrapText="1"/>
    </xf>
    <xf numFmtId="0" fontId="74" fillId="53" borderId="65" xfId="411" applyFont="1" applyFill="1" applyBorder="1" applyAlignment="1" applyProtection="1">
      <alignment horizontal="left" vertical="center" wrapText="1"/>
    </xf>
    <xf numFmtId="0" fontId="64" fillId="53" borderId="19" xfId="411" applyFont="1" applyFill="1" applyBorder="1" applyAlignment="1" applyProtection="1">
      <alignment horizontal="center"/>
    </xf>
    <xf numFmtId="0" fontId="64" fillId="53" borderId="57" xfId="411" applyFont="1" applyFill="1" applyBorder="1" applyAlignment="1" applyProtection="1">
      <alignment horizontal="center"/>
    </xf>
    <xf numFmtId="171" fontId="7" fillId="53" borderId="40" xfId="506" applyNumberFormat="1" applyFont="1" applyFill="1" applyBorder="1" applyAlignment="1" applyProtection="1">
      <alignment horizontal="center" vertical="center" wrapText="1"/>
    </xf>
    <xf numFmtId="171" fontId="7" fillId="53" borderId="0" xfId="506" applyNumberFormat="1" applyFont="1" applyFill="1" applyBorder="1" applyAlignment="1" applyProtection="1">
      <alignment horizontal="center" vertical="center" wrapText="1"/>
    </xf>
    <xf numFmtId="171" fontId="7" fillId="53" borderId="60" xfId="506" applyNumberFormat="1" applyFont="1" applyFill="1" applyBorder="1" applyAlignment="1" applyProtection="1">
      <alignment horizontal="center" vertical="center" wrapText="1"/>
    </xf>
    <xf numFmtId="171" fontId="7" fillId="53" borderId="41" xfId="506" applyNumberFormat="1" applyFont="1" applyFill="1" applyBorder="1" applyAlignment="1" applyProtection="1">
      <alignment horizontal="center" vertical="center" wrapText="1"/>
    </xf>
    <xf numFmtId="171" fontId="7" fillId="53" borderId="20" xfId="506" applyNumberFormat="1" applyFont="1" applyFill="1" applyBorder="1" applyAlignment="1" applyProtection="1">
      <alignment horizontal="center" vertical="center" wrapText="1"/>
    </xf>
    <xf numFmtId="171" fontId="7" fillId="53" borderId="42" xfId="506" applyNumberFormat="1" applyFont="1" applyFill="1" applyBorder="1" applyAlignment="1" applyProtection="1">
      <alignment horizontal="center" vertical="center" wrapText="1"/>
    </xf>
    <xf numFmtId="0" fontId="86" fillId="53" borderId="39" xfId="411" applyFont="1" applyFill="1" applyBorder="1" applyAlignment="1" applyProtection="1">
      <alignment horizontal="center" vertical="center"/>
    </xf>
    <xf numFmtId="0" fontId="86" fillId="53" borderId="66" xfId="411" applyFont="1" applyFill="1" applyBorder="1" applyAlignment="1" applyProtection="1">
      <alignment horizontal="center" vertical="center"/>
    </xf>
    <xf numFmtId="0" fontId="74" fillId="53" borderId="67" xfId="411" applyFont="1" applyFill="1" applyBorder="1" applyAlignment="1" applyProtection="1">
      <alignment horizontal="left" vertical="center" wrapText="1"/>
    </xf>
    <xf numFmtId="0" fontId="74" fillId="53" borderId="68" xfId="411" applyFont="1" applyFill="1" applyBorder="1" applyAlignment="1" applyProtection="1">
      <alignment horizontal="left" vertical="center" wrapText="1"/>
    </xf>
    <xf numFmtId="0" fontId="74" fillId="53" borderId="69" xfId="411" applyFont="1" applyFill="1" applyBorder="1" applyAlignment="1" applyProtection="1">
      <alignment horizontal="left" vertical="center" wrapText="1"/>
    </xf>
    <xf numFmtId="0" fontId="64" fillId="53" borderId="0" xfId="411" applyFont="1" applyFill="1" applyBorder="1" applyAlignment="1" applyProtection="1">
      <alignment horizontal="left"/>
    </xf>
    <xf numFmtId="0" fontId="86" fillId="53" borderId="70" xfId="411" applyFont="1" applyFill="1" applyBorder="1" applyAlignment="1" applyProtection="1">
      <alignment horizontal="center" vertical="center" wrapText="1"/>
    </xf>
    <xf numFmtId="0" fontId="86" fillId="53" borderId="58" xfId="411" applyFont="1" applyFill="1" applyBorder="1" applyAlignment="1" applyProtection="1">
      <alignment horizontal="center" vertical="center" wrapText="1"/>
    </xf>
    <xf numFmtId="0" fontId="77" fillId="53" borderId="0" xfId="411" applyFont="1" applyFill="1" applyBorder="1" applyAlignment="1" applyProtection="1">
      <alignment horizontal="left"/>
    </xf>
    <xf numFmtId="0" fontId="77" fillId="53" borderId="60" xfId="411" applyFont="1" applyFill="1" applyBorder="1" applyAlignment="1" applyProtection="1">
      <alignment horizontal="left"/>
    </xf>
    <xf numFmtId="14" fontId="64" fillId="53" borderId="0" xfId="411" applyNumberFormat="1" applyFont="1" applyFill="1" applyBorder="1" applyAlignment="1" applyProtection="1">
      <alignment horizontal="left"/>
    </xf>
    <xf numFmtId="0" fontId="77" fillId="48" borderId="53" xfId="411" applyFont="1" applyFill="1" applyBorder="1" applyAlignment="1" applyProtection="1">
      <alignment horizontal="left"/>
    </xf>
    <xf numFmtId="0" fontId="77" fillId="48" borderId="54" xfId="411" applyFont="1" applyFill="1" applyBorder="1" applyAlignment="1" applyProtection="1">
      <alignment horizontal="left"/>
    </xf>
    <xf numFmtId="0" fontId="89" fillId="53" borderId="0" xfId="411" applyFont="1" applyFill="1" applyAlignment="1" applyProtection="1">
      <alignment horizontal="center" wrapText="1"/>
    </xf>
    <xf numFmtId="0" fontId="64" fillId="53" borderId="19" xfId="411" applyFont="1" applyFill="1" applyBorder="1" applyAlignment="1" applyProtection="1">
      <alignment horizontal="left"/>
    </xf>
    <xf numFmtId="14" fontId="64" fillId="53" borderId="19" xfId="411" applyNumberFormat="1" applyFont="1" applyFill="1" applyBorder="1" applyAlignment="1" applyProtection="1">
      <alignment horizontal="left"/>
    </xf>
    <xf numFmtId="0" fontId="86" fillId="53" borderId="70" xfId="411" applyFont="1" applyFill="1" applyBorder="1" applyAlignment="1" applyProtection="1">
      <alignment horizontal="center" vertical="center"/>
    </xf>
    <xf numFmtId="0" fontId="86" fillId="53" borderId="58" xfId="411" applyFont="1" applyFill="1" applyBorder="1" applyAlignment="1" applyProtection="1">
      <alignment horizontal="center" vertical="center"/>
    </xf>
    <xf numFmtId="0" fontId="86" fillId="53" borderId="43" xfId="411" applyFont="1" applyFill="1" applyBorder="1" applyAlignment="1" applyProtection="1">
      <alignment horizontal="center" vertical="center" wrapText="1"/>
    </xf>
    <xf numFmtId="0" fontId="86" fillId="53" borderId="71" xfId="411" applyFont="1" applyFill="1" applyBorder="1" applyAlignment="1" applyProtection="1">
      <alignment horizontal="center" vertical="center" wrapText="1"/>
    </xf>
    <xf numFmtId="0" fontId="86" fillId="53" borderId="72" xfId="411" applyFont="1" applyFill="1" applyBorder="1" applyAlignment="1" applyProtection="1">
      <alignment horizontal="center" vertical="center" wrapText="1"/>
    </xf>
    <xf numFmtId="0" fontId="86" fillId="53" borderId="39" xfId="411" applyFont="1" applyFill="1" applyBorder="1" applyAlignment="1" applyProtection="1">
      <alignment horizontal="center" vertical="center" wrapText="1"/>
    </xf>
    <xf numFmtId="0" fontId="86" fillId="53" borderId="19" xfId="411" applyFont="1" applyFill="1" applyBorder="1" applyAlignment="1" applyProtection="1">
      <alignment horizontal="center" vertical="center" wrapText="1"/>
    </xf>
    <xf numFmtId="0" fontId="86" fillId="53" borderId="57" xfId="411" applyFont="1" applyFill="1" applyBorder="1" applyAlignment="1" applyProtection="1">
      <alignment horizontal="center" vertical="center" wrapText="1"/>
    </xf>
    <xf numFmtId="0" fontId="86" fillId="53" borderId="41" xfId="411" applyFont="1" applyFill="1" applyBorder="1" applyAlignment="1" applyProtection="1">
      <alignment horizontal="center" vertical="center" wrapText="1"/>
    </xf>
    <xf numFmtId="0" fontId="86" fillId="53" borderId="20" xfId="411" applyFont="1" applyFill="1" applyBorder="1" applyAlignment="1" applyProtection="1">
      <alignment horizontal="center" vertical="center" wrapText="1"/>
    </xf>
    <xf numFmtId="0" fontId="86" fillId="53" borderId="42" xfId="411" applyFont="1" applyFill="1" applyBorder="1" applyAlignment="1" applyProtection="1">
      <alignment horizontal="center" vertical="center" wrapText="1"/>
    </xf>
    <xf numFmtId="10" fontId="6" fillId="52" borderId="0" xfId="915" applyNumberFormat="1" applyFont="1" applyFill="1" applyBorder="1" applyAlignment="1" applyProtection="1">
      <alignment horizontal="left"/>
    </xf>
    <xf numFmtId="0" fontId="33" fillId="52" borderId="40" xfId="0" applyFont="1" applyFill="1" applyBorder="1" applyAlignment="1" applyProtection="1">
      <alignment horizontal="left" vertical="center" wrapText="1"/>
      <protection locked="0"/>
    </xf>
    <xf numFmtId="0" fontId="33" fillId="52" borderId="0" xfId="0" applyFont="1" applyFill="1" applyBorder="1" applyAlignment="1" applyProtection="1">
      <alignment horizontal="left" vertical="center" wrapText="1"/>
      <protection locked="0"/>
    </xf>
    <xf numFmtId="0" fontId="33" fillId="52" borderId="40" xfId="0" applyFont="1" applyFill="1" applyBorder="1" applyAlignment="1" applyProtection="1">
      <alignment horizontal="center" vertical="center" wrapText="1"/>
      <protection locked="0"/>
    </xf>
    <xf numFmtId="0" fontId="33" fillId="52" borderId="0" xfId="0" applyFont="1" applyFill="1" applyBorder="1" applyAlignment="1" applyProtection="1">
      <alignment horizontal="center" vertical="center" wrapText="1"/>
      <protection locked="0"/>
    </xf>
    <xf numFmtId="176" fontId="60" fillId="60" borderId="10" xfId="487" applyNumberFormat="1" applyFont="1" applyFill="1" applyBorder="1" applyAlignment="1" applyProtection="1">
      <alignment horizontal="center" vertical="center"/>
    </xf>
    <xf numFmtId="1" fontId="66" fillId="48" borderId="32" xfId="487" applyNumberFormat="1" applyFont="1" applyFill="1" applyBorder="1" applyAlignment="1" applyProtection="1">
      <alignment horizontal="center" vertical="center"/>
      <protection locked="0"/>
    </xf>
    <xf numFmtId="1" fontId="66" fillId="48" borderId="37" xfId="487" applyNumberFormat="1" applyFont="1" applyFill="1" applyBorder="1" applyAlignment="1" applyProtection="1">
      <alignment horizontal="center" vertical="center"/>
      <protection locked="0"/>
    </xf>
    <xf numFmtId="1" fontId="66" fillId="48" borderId="38" xfId="487" applyNumberFormat="1" applyFont="1" applyFill="1" applyBorder="1" applyAlignment="1" applyProtection="1">
      <alignment horizontal="center" vertical="center"/>
      <protection locked="0"/>
    </xf>
    <xf numFmtId="176" fontId="10" fillId="48" borderId="22" xfId="487" applyNumberFormat="1" applyFont="1" applyFill="1" applyBorder="1" applyAlignment="1" applyProtection="1">
      <alignment horizontal="center" vertical="top"/>
    </xf>
    <xf numFmtId="176" fontId="10" fillId="48" borderId="21" xfId="487" applyNumberFormat="1" applyFont="1" applyFill="1" applyBorder="1" applyAlignment="1" applyProtection="1">
      <alignment horizontal="center" vertical="top"/>
    </xf>
    <xf numFmtId="0" fontId="56" fillId="48" borderId="23" xfId="487" applyFont="1" applyFill="1" applyBorder="1" applyAlignment="1" applyProtection="1">
      <alignment horizontal="center"/>
      <protection hidden="1"/>
    </xf>
    <xf numFmtId="0" fontId="56" fillId="48" borderId="0" xfId="487" applyFont="1" applyFill="1" applyBorder="1" applyAlignment="1" applyProtection="1">
      <alignment horizontal="center" wrapText="1"/>
      <protection hidden="1"/>
    </xf>
    <xf numFmtId="0" fontId="56" fillId="48" borderId="0" xfId="487" applyFont="1" applyFill="1" applyBorder="1" applyAlignment="1" applyProtection="1">
      <alignment horizontal="center" vertical="center"/>
    </xf>
    <xf numFmtId="0" fontId="56" fillId="48" borderId="10" xfId="487" applyFont="1" applyFill="1" applyBorder="1" applyAlignment="1" applyProtection="1">
      <alignment horizontal="center" vertical="center"/>
    </xf>
    <xf numFmtId="10" fontId="70" fillId="48" borderId="23" xfId="487" applyNumberFormat="1" applyFont="1" applyFill="1" applyBorder="1" applyAlignment="1" applyProtection="1">
      <alignment horizontal="center" vertical="center" wrapText="1"/>
    </xf>
    <xf numFmtId="10" fontId="70" fillId="48" borderId="0" xfId="487" applyNumberFormat="1" applyFont="1" applyFill="1" applyBorder="1" applyAlignment="1" applyProtection="1">
      <alignment horizontal="center" vertical="center" wrapText="1"/>
    </xf>
    <xf numFmtId="10" fontId="70" fillId="48" borderId="10" xfId="487" applyNumberFormat="1" applyFont="1" applyFill="1" applyBorder="1" applyAlignment="1" applyProtection="1">
      <alignment horizontal="center" vertical="center" wrapText="1"/>
    </xf>
    <xf numFmtId="49" fontId="71" fillId="48" borderId="28" xfId="487" applyNumberFormat="1" applyFont="1" applyFill="1" applyBorder="1" applyAlignment="1" applyProtection="1">
      <alignment horizontal="center" vertical="center"/>
    </xf>
    <xf numFmtId="49" fontId="71" fillId="48" borderId="30" xfId="487" applyNumberFormat="1" applyFont="1" applyFill="1" applyBorder="1" applyAlignment="1" applyProtection="1">
      <alignment horizontal="center" vertical="center"/>
    </xf>
    <xf numFmtId="10" fontId="70" fillId="48" borderId="32" xfId="487" applyNumberFormat="1" applyFont="1" applyFill="1" applyBorder="1" applyAlignment="1" applyProtection="1">
      <alignment horizontal="center" vertical="center" wrapText="1"/>
    </xf>
    <xf numFmtId="10" fontId="70" fillId="48" borderId="37" xfId="487" applyNumberFormat="1" applyFont="1" applyFill="1" applyBorder="1" applyAlignment="1" applyProtection="1">
      <alignment horizontal="center" vertical="center" wrapText="1"/>
    </xf>
    <xf numFmtId="10" fontId="70" fillId="48" borderId="38" xfId="487" applyNumberFormat="1" applyFont="1" applyFill="1" applyBorder="1" applyAlignment="1" applyProtection="1">
      <alignment horizontal="center" vertical="center" wrapText="1"/>
    </xf>
    <xf numFmtId="177" fontId="55" fillId="48" borderId="74" xfId="487" applyNumberFormat="1" applyFont="1" applyFill="1" applyBorder="1" applyAlignment="1" applyProtection="1">
      <alignment horizontal="right" vertical="center"/>
    </xf>
    <xf numFmtId="177" fontId="55" fillId="48" borderId="75" xfId="487" applyNumberFormat="1" applyFont="1" applyFill="1" applyBorder="1" applyAlignment="1" applyProtection="1">
      <alignment horizontal="right" vertical="center"/>
    </xf>
    <xf numFmtId="10" fontId="65" fillId="48" borderId="74" xfId="487" applyNumberFormat="1" applyFont="1" applyFill="1" applyBorder="1" applyAlignment="1" applyProtection="1">
      <alignment horizontal="right" vertical="center"/>
    </xf>
    <xf numFmtId="10" fontId="65" fillId="48" borderId="75" xfId="487" applyNumberFormat="1" applyFont="1" applyFill="1" applyBorder="1" applyAlignment="1" applyProtection="1">
      <alignment horizontal="right" vertical="center"/>
    </xf>
    <xf numFmtId="15" fontId="66" fillId="48" borderId="32" xfId="487" applyNumberFormat="1" applyFont="1" applyFill="1" applyBorder="1" applyAlignment="1" applyProtection="1">
      <alignment horizontal="center" vertical="center"/>
    </xf>
    <xf numFmtId="15" fontId="66" fillId="48" borderId="37" xfId="487" applyNumberFormat="1" applyFont="1" applyFill="1" applyBorder="1" applyAlignment="1" applyProtection="1">
      <alignment horizontal="center" vertical="center"/>
    </xf>
    <xf numFmtId="15" fontId="66" fillId="48" borderId="38" xfId="487" applyNumberFormat="1" applyFont="1" applyFill="1" applyBorder="1" applyAlignment="1" applyProtection="1">
      <alignment horizontal="center" vertical="center"/>
    </xf>
    <xf numFmtId="0" fontId="73" fillId="48" borderId="0" xfId="487" applyFont="1" applyFill="1" applyBorder="1" applyAlignment="1" applyProtection="1">
      <alignment horizontal="center" vertical="justify"/>
    </xf>
    <xf numFmtId="0" fontId="72" fillId="48" borderId="0" xfId="487" applyFont="1" applyFill="1" applyBorder="1" applyAlignment="1" applyProtection="1">
      <alignment horizontal="center" vertical="justify"/>
    </xf>
    <xf numFmtId="0" fontId="72" fillId="48" borderId="0" xfId="487" quotePrefix="1" applyFont="1" applyFill="1" applyBorder="1" applyAlignment="1" applyProtection="1">
      <alignment horizontal="center" vertical="justify"/>
    </xf>
    <xf numFmtId="164" fontId="55" fillId="48" borderId="74" xfId="674" applyNumberFormat="1" applyFont="1" applyFill="1" applyBorder="1" applyAlignment="1" applyProtection="1">
      <alignment horizontal="right" vertical="center"/>
      <protection locked="0"/>
    </xf>
    <xf numFmtId="164" fontId="55" fillId="48" borderId="75" xfId="674" applyNumberFormat="1" applyFont="1" applyFill="1" applyBorder="1" applyAlignment="1" applyProtection="1">
      <alignment horizontal="right" vertical="center"/>
      <protection locked="0"/>
    </xf>
    <xf numFmtId="177" fontId="65" fillId="48" borderId="74" xfId="487" applyNumberFormat="1" applyFont="1" applyFill="1" applyBorder="1" applyAlignment="1" applyProtection="1">
      <alignment horizontal="center"/>
    </xf>
    <xf numFmtId="177" fontId="65" fillId="48" borderId="75" xfId="487" applyNumberFormat="1" applyFont="1" applyFill="1" applyBorder="1" applyAlignment="1" applyProtection="1">
      <alignment horizontal="center"/>
    </xf>
    <xf numFmtId="49" fontId="71" fillId="48" borderId="29" xfId="487" applyNumberFormat="1" applyFont="1" applyFill="1" applyBorder="1" applyAlignment="1" applyProtection="1">
      <alignment horizontal="center" vertical="center"/>
    </xf>
    <xf numFmtId="49" fontId="70" fillId="48" borderId="76" xfId="487" applyNumberFormat="1" applyFont="1" applyFill="1" applyBorder="1" applyAlignment="1" applyProtection="1">
      <alignment horizontal="center" vertical="center"/>
    </xf>
    <xf numFmtId="49" fontId="70" fillId="48" borderId="77" xfId="487" applyNumberFormat="1" applyFont="1" applyFill="1" applyBorder="1" applyAlignment="1" applyProtection="1">
      <alignment horizontal="center" vertical="center"/>
    </xf>
    <xf numFmtId="168" fontId="73" fillId="52" borderId="0" xfId="0" applyNumberFormat="1" applyFont="1" applyFill="1" applyBorder="1" applyAlignment="1" applyProtection="1">
      <alignment horizontal="center" vertical="center"/>
      <protection locked="0"/>
    </xf>
    <xf numFmtId="2" fontId="64" fillId="53" borderId="19" xfId="411" applyNumberFormat="1" applyFont="1" applyFill="1" applyBorder="1" applyAlignment="1" applyProtection="1">
      <alignment horizontal="left"/>
    </xf>
    <xf numFmtId="2" fontId="64" fillId="53" borderId="0" xfId="411" applyNumberFormat="1" applyFont="1" applyFill="1" applyBorder="1" applyAlignment="1" applyProtection="1">
      <alignment horizontal="left"/>
    </xf>
  </cellXfs>
  <cellStyles count="916">
    <cellStyle name="_CRONOGRAMA MODELO" xfId="1"/>
    <cellStyle name="_CRONOGRAMA MODELO_SERVIÇOS &amp; COMPOSIÇÕES (COR-SUDE2012) SUELY" xfId="2"/>
    <cellStyle name="_Teixeira Soares - EE Guarauna - REVISÃO - ADITIVO" xfId="3"/>
    <cellStyle name="_Teixeira Soares - EE Guarauna - REVISÃO - ADITIVO_SERVIÇOS &amp; COMPOSIÇÕES (COR-SUDE2012) SUELY" xfId="4"/>
    <cellStyle name="20% - Cor1" xfId="5"/>
    <cellStyle name="20% - Cor1 2" xfId="6"/>
    <cellStyle name="20% - Cor2" xfId="7"/>
    <cellStyle name="20% - Cor2 2" xfId="8"/>
    <cellStyle name="20% - Cor3" xfId="9"/>
    <cellStyle name="20% - Cor3 2" xfId="10"/>
    <cellStyle name="20% - Cor4" xfId="11"/>
    <cellStyle name="20% - Cor4 2" xfId="12"/>
    <cellStyle name="20% - Cor5" xfId="13"/>
    <cellStyle name="20% - Cor5 2" xfId="14"/>
    <cellStyle name="20% - Cor6" xfId="15"/>
    <cellStyle name="20% - Cor6 2" xfId="16"/>
    <cellStyle name="20% - Ênfase1 2" xfId="17"/>
    <cellStyle name="20% - Ênfase1 2 2" xfId="18"/>
    <cellStyle name="20% - Ênfase1 2 2 2" xfId="19"/>
    <cellStyle name="20% - Ênfase1 2 3" xfId="20"/>
    <cellStyle name="20% - Ênfase1 2 4" xfId="21"/>
    <cellStyle name="20% - Ênfase1 3" xfId="22"/>
    <cellStyle name="20% - Ênfase1 3 2" xfId="23"/>
    <cellStyle name="20% - Ênfase1 3 3" xfId="24"/>
    <cellStyle name="20% - Ênfase1 4" xfId="25"/>
    <cellStyle name="20% - Ênfase1 5" xfId="26"/>
    <cellStyle name="20% - Ênfase2 2" xfId="27"/>
    <cellStyle name="20% - Ênfase2 2 2" xfId="28"/>
    <cellStyle name="20% - Ênfase2 2 2 2" xfId="29"/>
    <cellStyle name="20% - Ênfase2 2 3" xfId="30"/>
    <cellStyle name="20% - Ênfase2 2 4" xfId="31"/>
    <cellStyle name="20% - Ênfase2 3" xfId="32"/>
    <cellStyle name="20% - Ênfase2 3 2" xfId="33"/>
    <cellStyle name="20% - Ênfase2 3 3" xfId="34"/>
    <cellStyle name="20% - Ênfase2 4" xfId="35"/>
    <cellStyle name="20% - Ênfase2 5" xfId="36"/>
    <cellStyle name="20% - Ênfase3 2" xfId="37"/>
    <cellStyle name="20% - Ênfase3 2 2" xfId="38"/>
    <cellStyle name="20% - Ênfase3 2 2 2" xfId="39"/>
    <cellStyle name="20% - Ênfase3 2 3" xfId="40"/>
    <cellStyle name="20% - Ênfase3 2 4" xfId="41"/>
    <cellStyle name="20% - Ênfase3 3" xfId="42"/>
    <cellStyle name="20% - Ênfase3 3 2" xfId="43"/>
    <cellStyle name="20% - Ênfase3 3 3" xfId="44"/>
    <cellStyle name="20% - Ênfase3 4" xfId="45"/>
    <cellStyle name="20% - Ênfase3 5" xfId="46"/>
    <cellStyle name="20% - Ênfase4 2" xfId="47"/>
    <cellStyle name="20% - Ênfase4 2 2" xfId="48"/>
    <cellStyle name="20% - Ênfase4 2 2 2" xfId="49"/>
    <cellStyle name="20% - Ênfase4 2 3" xfId="50"/>
    <cellStyle name="20% - Ênfase4 2 4" xfId="51"/>
    <cellStyle name="20% - Ênfase4 3" xfId="52"/>
    <cellStyle name="20% - Ênfase4 3 2" xfId="53"/>
    <cellStyle name="20% - Ênfase4 3 3" xfId="54"/>
    <cellStyle name="20% - Ênfase4 4" xfId="55"/>
    <cellStyle name="20% - Ênfase4 5" xfId="56"/>
    <cellStyle name="20% - Ênfase5 2" xfId="57"/>
    <cellStyle name="20% - Ênfase5 2 2" xfId="58"/>
    <cellStyle name="20% - Ênfase5 2 2 2" xfId="59"/>
    <cellStyle name="20% - Ênfase5 2 3" xfId="60"/>
    <cellStyle name="20% - Ênfase5 2 4" xfId="61"/>
    <cellStyle name="20% - Ênfase5 3" xfId="62"/>
    <cellStyle name="20% - Ênfase5 3 2" xfId="63"/>
    <cellStyle name="20% - Ênfase5 3 3" xfId="64"/>
    <cellStyle name="20% - Ênfase5 4" xfId="65"/>
    <cellStyle name="20% - Ênfase6 2" xfId="66"/>
    <cellStyle name="20% - Ênfase6 2 2" xfId="67"/>
    <cellStyle name="20% - Ênfase6 2 2 2" xfId="68"/>
    <cellStyle name="20% - Ênfase6 2 3" xfId="69"/>
    <cellStyle name="20% - Ênfase6 2 4" xfId="70"/>
    <cellStyle name="20% - Ênfase6 3" xfId="71"/>
    <cellStyle name="20% - Ênfase6 3 2" xfId="72"/>
    <cellStyle name="20% - Ênfase6 3 3" xfId="73"/>
    <cellStyle name="20% - Ênfase6 4" xfId="74"/>
    <cellStyle name="40% - Cor1" xfId="75"/>
    <cellStyle name="40% - Cor1 2" xfId="76"/>
    <cellStyle name="40% - Cor2" xfId="77"/>
    <cellStyle name="40% - Cor2 2" xfId="78"/>
    <cellStyle name="40% - Cor3" xfId="79"/>
    <cellStyle name="40% - Cor3 2" xfId="80"/>
    <cellStyle name="40% - Cor4" xfId="81"/>
    <cellStyle name="40% - Cor4 2" xfId="82"/>
    <cellStyle name="40% - Cor5" xfId="83"/>
    <cellStyle name="40% - Cor5 2" xfId="84"/>
    <cellStyle name="40% - Cor6" xfId="85"/>
    <cellStyle name="40% - Cor6 2" xfId="86"/>
    <cellStyle name="40% - Ênfase1 2" xfId="87"/>
    <cellStyle name="40% - Ênfase1 2 2" xfId="88"/>
    <cellStyle name="40% - Ênfase1 2 2 2" xfId="89"/>
    <cellStyle name="40% - Ênfase1 2 3" xfId="90"/>
    <cellStyle name="40% - Ênfase1 2 4" xfId="91"/>
    <cellStyle name="40% - Ênfase1 3" xfId="92"/>
    <cellStyle name="40% - Ênfase1 3 2" xfId="93"/>
    <cellStyle name="40% - Ênfase1 3 3" xfId="94"/>
    <cellStyle name="40% - Ênfase1 4" xfId="95"/>
    <cellStyle name="40% - Ênfase2 2" xfId="96"/>
    <cellStyle name="40% - Ênfase2 2 2" xfId="97"/>
    <cellStyle name="40% - Ênfase2 2 2 2" xfId="98"/>
    <cellStyle name="40% - Ênfase2 2 3" xfId="99"/>
    <cellStyle name="40% - Ênfase2 2 4" xfId="100"/>
    <cellStyle name="40% - Ênfase2 3" xfId="101"/>
    <cellStyle name="40% - Ênfase2 3 2" xfId="102"/>
    <cellStyle name="40% - Ênfase2 3 3" xfId="103"/>
    <cellStyle name="40% - Ênfase2 4" xfId="104"/>
    <cellStyle name="40% - Ênfase3 2" xfId="105"/>
    <cellStyle name="40% - Ênfase3 2 2" xfId="106"/>
    <cellStyle name="40% - Ênfase3 2 2 2" xfId="107"/>
    <cellStyle name="40% - Ênfase3 2 3" xfId="108"/>
    <cellStyle name="40% - Ênfase3 2 4" xfId="109"/>
    <cellStyle name="40% - Ênfase3 3" xfId="110"/>
    <cellStyle name="40% - Ênfase3 3 2" xfId="111"/>
    <cellStyle name="40% - Ênfase3 3 3" xfId="112"/>
    <cellStyle name="40% - Ênfase3 4" xfId="113"/>
    <cellStyle name="40% - Ênfase3 5" xfId="114"/>
    <cellStyle name="40% - Ênfase4 2" xfId="115"/>
    <cellStyle name="40% - Ênfase4 2 2" xfId="116"/>
    <cellStyle name="40% - Ênfase4 2 2 2" xfId="117"/>
    <cellStyle name="40% - Ênfase4 2 3" xfId="118"/>
    <cellStyle name="40% - Ênfase4 2 4" xfId="119"/>
    <cellStyle name="40% - Ênfase4 3" xfId="120"/>
    <cellStyle name="40% - Ênfase4 3 2" xfId="121"/>
    <cellStyle name="40% - Ênfase4 3 3" xfId="122"/>
    <cellStyle name="40% - Ênfase4 4" xfId="123"/>
    <cellStyle name="40% - Ênfase5 2" xfId="124"/>
    <cellStyle name="40% - Ênfase5 2 2" xfId="125"/>
    <cellStyle name="40% - Ênfase5 2 2 2" xfId="126"/>
    <cellStyle name="40% - Ênfase5 2 3" xfId="127"/>
    <cellStyle name="40% - Ênfase5 2 4" xfId="128"/>
    <cellStyle name="40% - Ênfase5 3" xfId="129"/>
    <cellStyle name="40% - Ênfase5 3 2" xfId="130"/>
    <cellStyle name="40% - Ênfase5 3 3" xfId="131"/>
    <cellStyle name="40% - Ênfase5 4" xfId="132"/>
    <cellStyle name="40% - Ênfase6 2" xfId="133"/>
    <cellStyle name="40% - Ênfase6 2 2" xfId="134"/>
    <cellStyle name="40% - Ênfase6 2 2 2" xfId="135"/>
    <cellStyle name="40% - Ênfase6 2 3" xfId="136"/>
    <cellStyle name="40% - Ênfase6 2 4" xfId="137"/>
    <cellStyle name="40% - Ênfase6 3" xfId="138"/>
    <cellStyle name="40% - Ênfase6 3 2" xfId="139"/>
    <cellStyle name="40% - Ênfase6 3 3" xfId="140"/>
    <cellStyle name="40% - Ênfase6 4" xfId="141"/>
    <cellStyle name="60% - Cor1" xfId="142"/>
    <cellStyle name="60% - Cor1 2" xfId="143"/>
    <cellStyle name="60% - Cor2" xfId="144"/>
    <cellStyle name="60% - Cor2 2" xfId="145"/>
    <cellStyle name="60% - Cor3" xfId="146"/>
    <cellStyle name="60% - Cor3 2" xfId="147"/>
    <cellStyle name="60% - Cor4" xfId="148"/>
    <cellStyle name="60% - Cor4 2" xfId="149"/>
    <cellStyle name="60% - Cor5" xfId="150"/>
    <cellStyle name="60% - Cor5 2" xfId="151"/>
    <cellStyle name="60% - Cor6" xfId="152"/>
    <cellStyle name="60% - Cor6 2" xfId="153"/>
    <cellStyle name="60% - Ênfase1 2" xfId="154"/>
    <cellStyle name="60% - Ênfase1 3" xfId="155"/>
    <cellStyle name="60% - Ênfase2 2" xfId="156"/>
    <cellStyle name="60% - Ênfase2 3" xfId="157"/>
    <cellStyle name="60% - Ênfase3 2" xfId="158"/>
    <cellStyle name="60% - Ênfase3 2 2" xfId="159"/>
    <cellStyle name="60% - Ênfase3 3" xfId="160"/>
    <cellStyle name="60% - Ênfase4 2" xfId="161"/>
    <cellStyle name="60% - Ênfase4 2 2" xfId="162"/>
    <cellStyle name="60% - Ênfase4 3" xfId="163"/>
    <cellStyle name="60% - Ênfase5 2" xfId="164"/>
    <cellStyle name="60% - Ênfase5 3" xfId="165"/>
    <cellStyle name="60% - Ênfase6 2" xfId="166"/>
    <cellStyle name="60% - Ênfase6 2 2" xfId="167"/>
    <cellStyle name="60% - Ênfase6 3" xfId="168"/>
    <cellStyle name="Bom 2" xfId="169"/>
    <cellStyle name="Bom 3" xfId="170"/>
    <cellStyle name="Cabeçalho 1" xfId="171"/>
    <cellStyle name="Cabeçalho 1 2" xfId="172"/>
    <cellStyle name="Cabeçalho 2" xfId="173"/>
    <cellStyle name="Cabeçalho 2 2" xfId="174"/>
    <cellStyle name="Cabeçalho 3" xfId="175"/>
    <cellStyle name="Cabeçalho 3 2" xfId="176"/>
    <cellStyle name="Cabeçalho 4" xfId="177"/>
    <cellStyle name="Cabeçalho 4 2" xfId="178"/>
    <cellStyle name="Cálculo 2" xfId="179"/>
    <cellStyle name="Cálculo 2 2" xfId="180"/>
    <cellStyle name="Cálculo 2 2 2" xfId="181"/>
    <cellStyle name="Cálculo 2 2_CÁLCULO DE HORAS - tabela MARÇO 2014" xfId="182"/>
    <cellStyle name="Cálculo 2 3" xfId="183"/>
    <cellStyle name="Cálculo 2 3 2" xfId="184"/>
    <cellStyle name="Cálculo 2 3_CÁLCULO DE HORAS - tabela MARÇO 2014" xfId="185"/>
    <cellStyle name="Cálculo 2 4" xfId="186"/>
    <cellStyle name="Cálculo 2_AQPNG_ORC_R01_2013_11_22(OBRA COMPLETA) 29112013-2" xfId="187"/>
    <cellStyle name="Cálculo 3" xfId="188"/>
    <cellStyle name="Cálculo 3 2" xfId="189"/>
    <cellStyle name="Cálculo 3_CÁLCULO DE HORAS - tabela MARÇO 2014" xfId="190"/>
    <cellStyle name="category" xfId="191"/>
    <cellStyle name="Célula de Verificação 2" xfId="192"/>
    <cellStyle name="Célula de Verificação 3" xfId="193"/>
    <cellStyle name="Célula Ligada" xfId="194"/>
    <cellStyle name="Célula Ligada 2" xfId="195"/>
    <cellStyle name="Célula Vinculada 2" xfId="196"/>
    <cellStyle name="Célula Vinculada 3" xfId="197"/>
    <cellStyle name="Comma" xfId="569"/>
    <cellStyle name="Comma0" xfId="198"/>
    <cellStyle name="Comma0 - Modelo1" xfId="199"/>
    <cellStyle name="Comma0 - Style1" xfId="200"/>
    <cellStyle name="Comma1 - Modelo2" xfId="201"/>
    <cellStyle name="Comma1 - Style2" xfId="202"/>
    <cellStyle name="Cor1" xfId="203"/>
    <cellStyle name="Cor1 2" xfId="204"/>
    <cellStyle name="Cor2" xfId="205"/>
    <cellStyle name="Cor2 2" xfId="206"/>
    <cellStyle name="Cor3" xfId="207"/>
    <cellStyle name="Cor3 2" xfId="208"/>
    <cellStyle name="Cor4" xfId="209"/>
    <cellStyle name="Cor4 2" xfId="210"/>
    <cellStyle name="Cor5" xfId="211"/>
    <cellStyle name="Cor5 2" xfId="212"/>
    <cellStyle name="Cor6" xfId="213"/>
    <cellStyle name="Cor6 2" xfId="214"/>
    <cellStyle name="Correcto" xfId="215"/>
    <cellStyle name="Correcto 2" xfId="216"/>
    <cellStyle name="Currency" xfId="289"/>
    <cellStyle name="Currency $" xfId="217"/>
    <cellStyle name="Currency0" xfId="218"/>
    <cellStyle name="Date" xfId="219"/>
    <cellStyle name="Dia" xfId="220"/>
    <cellStyle name="Encabez1" xfId="221"/>
    <cellStyle name="Encabez2" xfId="222"/>
    <cellStyle name="Ênfase1 2" xfId="223"/>
    <cellStyle name="Ênfase1 3" xfId="224"/>
    <cellStyle name="Ênfase2 2" xfId="225"/>
    <cellStyle name="Ênfase2 3" xfId="226"/>
    <cellStyle name="Ênfase3 2" xfId="227"/>
    <cellStyle name="Ênfase3 3" xfId="228"/>
    <cellStyle name="Ênfase4 2" xfId="229"/>
    <cellStyle name="Ênfase4 3" xfId="230"/>
    <cellStyle name="Ênfase5 2" xfId="231"/>
    <cellStyle name="Ênfase5 3" xfId="232"/>
    <cellStyle name="Ênfase6 2" xfId="233"/>
    <cellStyle name="Ênfase6 3" xfId="234"/>
    <cellStyle name="Entrada 2" xfId="235"/>
    <cellStyle name="Entrada 2 2" xfId="236"/>
    <cellStyle name="Entrada 2 2 2" xfId="237"/>
    <cellStyle name="Entrada 2 2_CÁLCULO DE HORAS - tabela MARÇO 2014" xfId="238"/>
    <cellStyle name="Entrada 2 3" xfId="239"/>
    <cellStyle name="Entrada 2 3 2" xfId="240"/>
    <cellStyle name="Entrada 2 3_CÁLCULO DE HORAS - tabela MARÇO 2014" xfId="241"/>
    <cellStyle name="Entrada 2 4" xfId="242"/>
    <cellStyle name="Entrada 2_AQPNG_ORC_R01_2013_11_22(OBRA COMPLETA) 29112013-2" xfId="243"/>
    <cellStyle name="Entrada 3" xfId="244"/>
    <cellStyle name="Entrada 3 2" xfId="245"/>
    <cellStyle name="Entrada 3_CÁLCULO DE HORAS - tabela MARÇO 2014" xfId="246"/>
    <cellStyle name="ESPECM" xfId="247"/>
    <cellStyle name="ESPECM 2" xfId="760"/>
    <cellStyle name="Estilo 1" xfId="248"/>
    <cellStyle name="Estilo 1 2" xfId="249"/>
    <cellStyle name="Estilo 1_AQPNG_ORC_R01_2013_11_22(OBRA COMPLETA) 29112013-2" xfId="250"/>
    <cellStyle name="Euro" xfId="251"/>
    <cellStyle name="Excel Built-in Comma" xfId="252"/>
    <cellStyle name="Excel Built-in Comma 2" xfId="253"/>
    <cellStyle name="Excel Built-in Comma 2 2" xfId="254"/>
    <cellStyle name="Excel Built-in Comma 3" xfId="255"/>
    <cellStyle name="Excel Built-in Comma 4" xfId="256"/>
    <cellStyle name="Excel Built-in Comma 5" xfId="257"/>
    <cellStyle name="Excel Built-in Normal" xfId="258"/>
    <cellStyle name="Excel Built-in Normal 2" xfId="259"/>
    <cellStyle name="Excel Built-in Normal 2 2" xfId="260"/>
    <cellStyle name="Excel Built-in Normal 3" xfId="261"/>
    <cellStyle name="Excel Built-in Normal 4" xfId="262"/>
    <cellStyle name="Excel Built-in Normal 5" xfId="263"/>
    <cellStyle name="Excel Built-in Normal_Planilha RETROFIT PALÁCIO - VRF  DEZEMBRO  2013 CRONOGRAMA 15 MESES _ R02 - 2" xfId="264"/>
    <cellStyle name="F2" xfId="265"/>
    <cellStyle name="F3" xfId="266"/>
    <cellStyle name="F4" xfId="267"/>
    <cellStyle name="F5" xfId="268"/>
    <cellStyle name="F6" xfId="269"/>
    <cellStyle name="F7" xfId="270"/>
    <cellStyle name="F8" xfId="271"/>
    <cellStyle name="Fijo" xfId="272"/>
    <cellStyle name="Financiero" xfId="273"/>
    <cellStyle name="Fixed" xfId="274"/>
    <cellStyle name="Followed Hyperlink" xfId="275"/>
    <cellStyle name="Grey" xfId="276"/>
    <cellStyle name="HEADER" xfId="277"/>
    <cellStyle name="Heading 1" xfId="278"/>
    <cellStyle name="Heading 2" xfId="279"/>
    <cellStyle name="Hiperlink 2" xfId="280"/>
    <cellStyle name="Incorrecto" xfId="281"/>
    <cellStyle name="Incorrecto 2" xfId="282"/>
    <cellStyle name="Incorreto 2" xfId="283"/>
    <cellStyle name="Incorreto 3" xfId="284"/>
    <cellStyle name="Input [yellow]" xfId="285"/>
    <cellStyle name="Millares [0]_10 AVERIAS MASIVAS + ANT" xfId="286"/>
    <cellStyle name="Millares_10 AVERIAS MASIVAS + ANT" xfId="287"/>
    <cellStyle name="Model" xfId="288"/>
    <cellStyle name="Moeda 10" xfId="290"/>
    <cellStyle name="Moeda 10 2" xfId="762"/>
    <cellStyle name="Moeda 11" xfId="291"/>
    <cellStyle name="Moeda 11 2" xfId="763"/>
    <cellStyle name="Moeda 12" xfId="292"/>
    <cellStyle name="Moeda 12 2" xfId="764"/>
    <cellStyle name="Moeda 13" xfId="761"/>
    <cellStyle name="Moeda 2" xfId="293"/>
    <cellStyle name="Moeda 2 2" xfId="294"/>
    <cellStyle name="Moeda 2 2 2" xfId="295"/>
    <cellStyle name="Moeda 2 2 2 2" xfId="765"/>
    <cellStyle name="Moeda 2 2 3" xfId="296"/>
    <cellStyle name="Moeda 2 2 3 2" xfId="766"/>
    <cellStyle name="Moeda 2 2 4" xfId="297"/>
    <cellStyle name="Moeda 2 2_AQPNG_ORC_R01_2013_11_22(OBRA COMPLETA) 29112013-2" xfId="298"/>
    <cellStyle name="Moeda 2 3" xfId="299"/>
    <cellStyle name="Moeda 2 3 2" xfId="300"/>
    <cellStyle name="Moeda 2 3_AQPNG_ORC_R01_2013_11_22(OBRA COMPLETA) 29112013-2" xfId="301"/>
    <cellStyle name="Moeda 2 4" xfId="302"/>
    <cellStyle name="Moeda 2 4 2" xfId="767"/>
    <cellStyle name="Moeda 2 5" xfId="303"/>
    <cellStyle name="Moeda 2_AQPNG_ORC_R01_2013_11_22(OBRA COMPLETA) 29112013-2" xfId="304"/>
    <cellStyle name="Moeda 3" xfId="305"/>
    <cellStyle name="Moeda 3 2" xfId="306"/>
    <cellStyle name="Moeda 3 2 2" xfId="307"/>
    <cellStyle name="Moeda 3 2 2 2" xfId="768"/>
    <cellStyle name="Moeda 3 2_AQPNG_ORC_R01_2013_11_22(OBRA COMPLETA) 29112013-2" xfId="308"/>
    <cellStyle name="Moeda 3 3" xfId="309"/>
    <cellStyle name="Moeda 3 3 2" xfId="310"/>
    <cellStyle name="Moeda 3 3 2 2" xfId="769"/>
    <cellStyle name="Moeda 3 3_AQPNG_ORC_R01_2013_11_22(OBRA COMPLETA) 29112013-2" xfId="311"/>
    <cellStyle name="Moeda 3 4" xfId="312"/>
    <cellStyle name="Moeda 3 4 2" xfId="770"/>
    <cellStyle name="Moeda 3_AQPNG_ORC_R01_2013_11_22(OBRA COMPLETA) 29112013-2" xfId="313"/>
    <cellStyle name="Moeda 4" xfId="314"/>
    <cellStyle name="Moeda 4 2" xfId="315"/>
    <cellStyle name="Moeda 4 2 2" xfId="316"/>
    <cellStyle name="Moeda 4 2 2 2" xfId="317"/>
    <cellStyle name="Moeda 4 2 2 2 2" xfId="772"/>
    <cellStyle name="Moeda 4 2 2 3" xfId="771"/>
    <cellStyle name="Moeda 4 2 3" xfId="318"/>
    <cellStyle name="Moeda 4 2 3 2" xfId="773"/>
    <cellStyle name="Moeda 4 2 4" xfId="319"/>
    <cellStyle name="Moeda 4 2 4 2" xfId="774"/>
    <cellStyle name="Moeda 4 2_AQPNG_ORC_R01_2013_11_22(OBRA COMPLETA) 29112013-2" xfId="320"/>
    <cellStyle name="Moeda 4 3" xfId="321"/>
    <cellStyle name="Moeda 4 3 2" xfId="322"/>
    <cellStyle name="Moeda 4 3 2 2" xfId="776"/>
    <cellStyle name="Moeda 4 3 3" xfId="323"/>
    <cellStyle name="Moeda 4 3 3 2" xfId="777"/>
    <cellStyle name="Moeda 4 3 4" xfId="775"/>
    <cellStyle name="Moeda 4 4" xfId="324"/>
    <cellStyle name="Moeda 4 4 2" xfId="778"/>
    <cellStyle name="Moeda 4 5" xfId="325"/>
    <cellStyle name="Moeda 4 5 2" xfId="779"/>
    <cellStyle name="Moeda 4_AQPNG_ORC_R01_2013_11_22(OBRA COMPLETA) 29112013-2" xfId="326"/>
    <cellStyle name="Moeda 5" xfId="327"/>
    <cellStyle name="Moeda 5 10" xfId="328"/>
    <cellStyle name="Moeda 5 10 2" xfId="780"/>
    <cellStyle name="Moeda 5 11" xfId="329"/>
    <cellStyle name="Moeda 5 11 2" xfId="781"/>
    <cellStyle name="Moeda 5 2" xfId="330"/>
    <cellStyle name="Moeda 5 2 2" xfId="331"/>
    <cellStyle name="Moeda 5 2 2 2" xfId="332"/>
    <cellStyle name="Moeda 5 2 2 2 2" xfId="784"/>
    <cellStyle name="Moeda 5 2 2 3" xfId="333"/>
    <cellStyle name="Moeda 5 2 2 3 2" xfId="785"/>
    <cellStyle name="Moeda 5 2 2 4" xfId="783"/>
    <cellStyle name="Moeda 5 2 3" xfId="334"/>
    <cellStyle name="Moeda 5 2 3 2" xfId="335"/>
    <cellStyle name="Moeda 5 2 3 2 2" xfId="787"/>
    <cellStyle name="Moeda 5 2 3 3" xfId="786"/>
    <cellStyle name="Moeda 5 2 4" xfId="336"/>
    <cellStyle name="Moeda 5 2 4 2" xfId="788"/>
    <cellStyle name="Moeda 5 2 5" xfId="337"/>
    <cellStyle name="Moeda 5 2 5 2" xfId="789"/>
    <cellStyle name="Moeda 5 2 6" xfId="782"/>
    <cellStyle name="Moeda 5 3" xfId="338"/>
    <cellStyle name="Moeda 5 3 2" xfId="339"/>
    <cellStyle name="Moeda 5 3 2 2" xfId="340"/>
    <cellStyle name="Moeda 5 3 2 2 2" xfId="792"/>
    <cellStyle name="Moeda 5 3 2 3" xfId="791"/>
    <cellStyle name="Moeda 5 3 3" xfId="341"/>
    <cellStyle name="Moeda 5 3 3 2" xfId="793"/>
    <cellStyle name="Moeda 5 3 4" xfId="342"/>
    <cellStyle name="Moeda 5 3 4 2" xfId="794"/>
    <cellStyle name="Moeda 5 3 5" xfId="790"/>
    <cellStyle name="Moeda 5 4" xfId="343"/>
    <cellStyle name="Moeda 5 4 2" xfId="795"/>
    <cellStyle name="Moeda 5 5" xfId="344"/>
    <cellStyle name="Moeda 5 5 2" xfId="345"/>
    <cellStyle name="Moeda 5 5 2 2" xfId="797"/>
    <cellStyle name="Moeda 5 5 3" xfId="346"/>
    <cellStyle name="Moeda 5 5 3 2" xfId="798"/>
    <cellStyle name="Moeda 5 5 4" xfId="796"/>
    <cellStyle name="Moeda 5 6" xfId="347"/>
    <cellStyle name="Moeda 5 6 2" xfId="348"/>
    <cellStyle name="Moeda 5 6 2 2" xfId="800"/>
    <cellStyle name="Moeda 5 6 3" xfId="349"/>
    <cellStyle name="Moeda 5 6 3 2" xfId="801"/>
    <cellStyle name="Moeda 5 6 4" xfId="799"/>
    <cellStyle name="Moeda 5 7" xfId="350"/>
    <cellStyle name="Moeda 5 7 2" xfId="351"/>
    <cellStyle name="Moeda 5 7 2 2" xfId="803"/>
    <cellStyle name="Moeda 5 7 3" xfId="802"/>
    <cellStyle name="Moeda 5 8" xfId="352"/>
    <cellStyle name="Moeda 5 8 2" xfId="353"/>
    <cellStyle name="Moeda 5 8 2 2" xfId="805"/>
    <cellStyle name="Moeda 5 8 3" xfId="804"/>
    <cellStyle name="Moeda 5 9" xfId="354"/>
    <cellStyle name="Moeda 5 9 2" xfId="806"/>
    <cellStyle name="Moeda 5_AQPNG_ORC_R01_2013_11_22(OBRA COMPLETA) 29112013-2" xfId="355"/>
    <cellStyle name="Moeda 6" xfId="356"/>
    <cellStyle name="Moeda 6 2" xfId="357"/>
    <cellStyle name="Moeda 6 2 2" xfId="358"/>
    <cellStyle name="Moeda 6 2 2 2" xfId="808"/>
    <cellStyle name="Moeda 6 2 3" xfId="807"/>
    <cellStyle name="Moeda 6 3" xfId="359"/>
    <cellStyle name="Moeda 6 3 2" xfId="809"/>
    <cellStyle name="Moeda 6 4" xfId="360"/>
    <cellStyle name="Moeda 6 4 2" xfId="810"/>
    <cellStyle name="Moeda 6_AQPNG_ORC_R01_2013_11_22(OBRA COMPLETA) 29112013-2" xfId="361"/>
    <cellStyle name="Moeda 7" xfId="362"/>
    <cellStyle name="Moeda 7 2" xfId="363"/>
    <cellStyle name="Moeda 7 2 2" xfId="812"/>
    <cellStyle name="Moeda 7 3" xfId="811"/>
    <cellStyle name="Moeda 8" xfId="364"/>
    <cellStyle name="Moeda 8 2" xfId="365"/>
    <cellStyle name="Moeda 8 2 2" xfId="814"/>
    <cellStyle name="Moeda 8 3" xfId="813"/>
    <cellStyle name="Moeda 9" xfId="366"/>
    <cellStyle name="Moeda 9 2" xfId="815"/>
    <cellStyle name="Moeda_pLANILHA DE BDI_MODELO v2_EXCEL" xfId="367"/>
    <cellStyle name="Moneda [0]_10 AVERIAS MASIVAS + ANT" xfId="368"/>
    <cellStyle name="Moneda_10 AVERIAS MASIVAS + ANT" xfId="369"/>
    <cellStyle name="Monetario" xfId="370"/>
    <cellStyle name="Neutra 2" xfId="371"/>
    <cellStyle name="Neutra 3" xfId="372"/>
    <cellStyle name="Neutro" xfId="373"/>
    <cellStyle name="Neutro 2" xfId="374"/>
    <cellStyle name="no dec" xfId="375"/>
    <cellStyle name="Normal" xfId="0" builtinId="0"/>
    <cellStyle name="Normal - Style1" xfId="376"/>
    <cellStyle name="Normal 10" xfId="377"/>
    <cellStyle name="Normal 10 2" xfId="378"/>
    <cellStyle name="Normal 10 3" xfId="379"/>
    <cellStyle name="Normal 10 3 2" xfId="380"/>
    <cellStyle name="Normal 10 4" xfId="381"/>
    <cellStyle name="Normal 10 5" xfId="382"/>
    <cellStyle name="Normal 10_AQPNG_ORC_R01_2013_11_22(OBRA COMPLETA) 29112013-2" xfId="383"/>
    <cellStyle name="Normal 11" xfId="384"/>
    <cellStyle name="Normal 11 2" xfId="385"/>
    <cellStyle name="Normal 11 2 2" xfId="386"/>
    <cellStyle name="Normal 11 3" xfId="387"/>
    <cellStyle name="Normal 11 4" xfId="388"/>
    <cellStyle name="Normal 11 5" xfId="389"/>
    <cellStyle name="Normal 11_AQPNG_ORC_R01_2013_11_22(OBRA COMPLETA) 29112013-2" xfId="390"/>
    <cellStyle name="Normal 12" xfId="391"/>
    <cellStyle name="Normal 12 2" xfId="392"/>
    <cellStyle name="Normal 12 2 2" xfId="393"/>
    <cellStyle name="Normal 12 2 2 2" xfId="817"/>
    <cellStyle name="Normal 12 2 3" xfId="394"/>
    <cellStyle name="Normal 12 2 3 2" xfId="818"/>
    <cellStyle name="Normal 12 2 4" xfId="816"/>
    <cellStyle name="Normal 12 2_CÁLCULO DE HORAS - tabela MARÇO 2014" xfId="395"/>
    <cellStyle name="Normal 12 3" xfId="396"/>
    <cellStyle name="Normal 12 3 2" xfId="397"/>
    <cellStyle name="Normal 12 3 2 2" xfId="820"/>
    <cellStyle name="Normal 12 3 3" xfId="819"/>
    <cellStyle name="Normal 12 3_CÁLCULO DE HORAS - tabela MARÇO 2014" xfId="398"/>
    <cellStyle name="Normal 12 4" xfId="399"/>
    <cellStyle name="Normal 12 4 2" xfId="821"/>
    <cellStyle name="Normal 12 5" xfId="400"/>
    <cellStyle name="Normal 12 5 2" xfId="822"/>
    <cellStyle name="Normal 12_AQPNG_ORC_R01_2013_11_22(OBRA COMPLETA) 29112013-2" xfId="401"/>
    <cellStyle name="Normal 13" xfId="402"/>
    <cellStyle name="Normal 14" xfId="403"/>
    <cellStyle name="Normal 15" xfId="404"/>
    <cellStyle name="Normal 16" xfId="405"/>
    <cellStyle name="Normal 17" xfId="406"/>
    <cellStyle name="Normal 18" xfId="407"/>
    <cellStyle name="Normal 19" xfId="408"/>
    <cellStyle name="Normal 2" xfId="409"/>
    <cellStyle name="Normal 2 2" xfId="410"/>
    <cellStyle name="Normal 2 2 2" xfId="411"/>
    <cellStyle name="Normal 2 2 3" xfId="412"/>
    <cellStyle name="Normal 2 2 3 2" xfId="413"/>
    <cellStyle name="Normal 2 2 4" xfId="414"/>
    <cellStyle name="Normal 2 2 4 2" xfId="415"/>
    <cellStyle name="Normal 2 2 5" xfId="416"/>
    <cellStyle name="Normal 2 2 6" xfId="417"/>
    <cellStyle name="Normal 2 2 7" xfId="418"/>
    <cellStyle name="Normal 2 2_CEEP BANDEIRANTES - REV. SUELY" xfId="419"/>
    <cellStyle name="Normal 2 3" xfId="420"/>
    <cellStyle name="Normal 2 3 2" xfId="421"/>
    <cellStyle name="Normal 2 3 2 2" xfId="422"/>
    <cellStyle name="Normal 2 3 2 3" xfId="423"/>
    <cellStyle name="Normal 2 3 3" xfId="424"/>
    <cellStyle name="Normal 2 3 4" xfId="425"/>
    <cellStyle name="Normal 2 4" xfId="426"/>
    <cellStyle name="Normal 2 4 2" xfId="427"/>
    <cellStyle name="Normal 2 5" xfId="428"/>
    <cellStyle name="Normal 2 6" xfId="429"/>
    <cellStyle name="Normal 2_0130.02.IMUNIZAÇÃO SGA_PLANILHA ORÇAMENTARIA.R05" xfId="430"/>
    <cellStyle name="Normal 20" xfId="431"/>
    <cellStyle name="Normal 21" xfId="432"/>
    <cellStyle name="Normal 22" xfId="433"/>
    <cellStyle name="Normal 23" xfId="434"/>
    <cellStyle name="Normal 24" xfId="435"/>
    <cellStyle name="Normal 25" xfId="436"/>
    <cellStyle name="Normal 26" xfId="437"/>
    <cellStyle name="Normal 27" xfId="438"/>
    <cellStyle name="Normal 27 2" xfId="825"/>
    <cellStyle name="Normal 28" xfId="439"/>
    <cellStyle name="Normal 29" xfId="913"/>
    <cellStyle name="Normal 3" xfId="440"/>
    <cellStyle name="Normal 3 2" xfId="441"/>
    <cellStyle name="Normal 3 3" xfId="442"/>
    <cellStyle name="Normal 3 3 2" xfId="443"/>
    <cellStyle name="Normal 3 4" xfId="444"/>
    <cellStyle name="Normal 3 5" xfId="445"/>
    <cellStyle name="Normal 3 6" xfId="446"/>
    <cellStyle name="Normal 3_Planilha RETROFIT PALÁCIO - VRF  DEZEMBRO  2013 CRONOGRAMA 15 MESES _ R02 - 2" xfId="447"/>
    <cellStyle name="Normal 30" xfId="914"/>
    <cellStyle name="Normal 32" xfId="448"/>
    <cellStyle name="Normal 4" xfId="449"/>
    <cellStyle name="Normal 4 10" xfId="450"/>
    <cellStyle name="Normal 4 2" xfId="451"/>
    <cellStyle name="Normal 4 3" xfId="452"/>
    <cellStyle name="Normal 4 3 2" xfId="453"/>
    <cellStyle name="Normal 4 3 2 2" xfId="454"/>
    <cellStyle name="Normal 4 3 3" xfId="455"/>
    <cellStyle name="Normal 4 3 4" xfId="456"/>
    <cellStyle name="Normal 4 3_AQPNG_ORC_R01_2013_11_22(OBRA COMPLETA) 29112013-2" xfId="457"/>
    <cellStyle name="Normal 4 4" xfId="458"/>
    <cellStyle name="Normal 4 4 2" xfId="459"/>
    <cellStyle name="Normal 4 5" xfId="460"/>
    <cellStyle name="Normal 4 6" xfId="461"/>
    <cellStyle name="Normal 4 7" xfId="462"/>
    <cellStyle name="Normal 4 8" xfId="463"/>
    <cellStyle name="Normal 4_CEEP BANDEIRANTES - REV. SUELY" xfId="464"/>
    <cellStyle name="Normal 40" xfId="465"/>
    <cellStyle name="Normal 44" xfId="466"/>
    <cellStyle name="Normal 5" xfId="467"/>
    <cellStyle name="Normal 5 2" xfId="468"/>
    <cellStyle name="Normal 5 3" xfId="469"/>
    <cellStyle name="Normal 5 4" xfId="470"/>
    <cellStyle name="Normal 6" xfId="471"/>
    <cellStyle name="Normal 6 2" xfId="472"/>
    <cellStyle name="Normal 6 2 2" xfId="473"/>
    <cellStyle name="Normal 6 3" xfId="474"/>
    <cellStyle name="Normal 6_Cópia de CEEP INDÍGENA DO PARANÁ  - LICITAÇÃO" xfId="475"/>
    <cellStyle name="Normal 7" xfId="476"/>
    <cellStyle name="Normal 7 2" xfId="477"/>
    <cellStyle name="Normal 8" xfId="478"/>
    <cellStyle name="Normal 8 2" xfId="479"/>
    <cellStyle name="Normal 8 3" xfId="480"/>
    <cellStyle name="Normal 9" xfId="481"/>
    <cellStyle name="Normal 9 2" xfId="482"/>
    <cellStyle name="Normal 9 3" xfId="483"/>
    <cellStyle name="Normal 9_AQPNG_ORC_R01_2013_11_22(OBRA COMPLETA) 29112013-2" xfId="484"/>
    <cellStyle name="Normal_pLANILHA DE BDI_MODELO v2_EXCEL" xfId="485"/>
    <cellStyle name="Normal_Planilha RETROFIT PALÁCIO - VRF  DEZEMBRO  2013 CRONOGRAMA 15 MESES _ R02 - 2" xfId="486"/>
    <cellStyle name="Normal_SEJU" xfId="487"/>
    <cellStyle name="Nota 2" xfId="488"/>
    <cellStyle name="Nota 2 2" xfId="489"/>
    <cellStyle name="Nota 2 2 2" xfId="490"/>
    <cellStyle name="Nota 2 2_CÁLCULO DE HORAS - tabela MARÇO 2014" xfId="491"/>
    <cellStyle name="Nota 2 3" xfId="492"/>
    <cellStyle name="Nota 2 3 2" xfId="493"/>
    <cellStyle name="Nota 2 3_CÁLCULO DE HORAS - tabela MARÇO 2014" xfId="494"/>
    <cellStyle name="Nota 2 4" xfId="495"/>
    <cellStyle name="Nota 2_AQPNG_ORC_R01_2013_11_22(OBRA COMPLETA) 29112013-2" xfId="496"/>
    <cellStyle name="Nota 3" xfId="497"/>
    <cellStyle name="Nota 3 2" xfId="498"/>
    <cellStyle name="Nota 3_CÁLCULO DE HORAS - tabela MARÇO 2014" xfId="499"/>
    <cellStyle name="Nota 4" xfId="500"/>
    <cellStyle name="Nota 5" xfId="501"/>
    <cellStyle name="Nota 6" xfId="502"/>
    <cellStyle name="Nota 6 2" xfId="503"/>
    <cellStyle name="Percent" xfId="915"/>
    <cellStyle name="Percent [2]" xfId="504"/>
    <cellStyle name="Percentagem 2" xfId="505"/>
    <cellStyle name="Percentagem 2 2" xfId="506"/>
    <cellStyle name="Percentagem 2 3" xfId="507"/>
    <cellStyle name="Percentagem 2_AQPNG_ORC_R01_2013_11_22(OBRA COMPLETA) 29112013-2" xfId="508"/>
    <cellStyle name="Percentagem 3" xfId="509"/>
    <cellStyle name="Percentagem 3 2" xfId="510"/>
    <cellStyle name="Percentagem 3_AQPNG_ORC_R01_2013_11_22(OBRA COMPLETA) 29112013-2" xfId="511"/>
    <cellStyle name="Percentagem 4" xfId="512"/>
    <cellStyle name="Percentagem 4 2" xfId="513"/>
    <cellStyle name="Percentagem 4_AQPNG_ORC_R01_2013_11_22(OBRA COMPLETA) 29112013-2" xfId="514"/>
    <cellStyle name="PLANILHA ANALITICA" xfId="515"/>
    <cellStyle name="PLANILHA ANALITICA 2" xfId="516"/>
    <cellStyle name="PLANILHA ANALITICA_AQPNG_ORC_R01_2013_11_22(OBRA COMPLETA) 29112013-2" xfId="517"/>
    <cellStyle name="planilhas" xfId="518"/>
    <cellStyle name="Porcentagem 10" xfId="823"/>
    <cellStyle name="Porcentagem 2" xfId="519"/>
    <cellStyle name="Porcentagem 2 10" xfId="520"/>
    <cellStyle name="Porcentagem 2 2" xfId="521"/>
    <cellStyle name="Porcentagem 2 2 2" xfId="522"/>
    <cellStyle name="Porcentagem 2 2_AQPNG_ORC_R01_2013_11_22(OBRA COMPLETA) 29112013-2" xfId="523"/>
    <cellStyle name="Porcentagem 2 3" xfId="524"/>
    <cellStyle name="Porcentagem 2 3 2" xfId="525"/>
    <cellStyle name="Porcentagem 2 3_AQPNG_ORC_R01_2013_11_22(OBRA COMPLETA) 29112013-2" xfId="526"/>
    <cellStyle name="Porcentagem 2 4" xfId="527"/>
    <cellStyle name="Porcentagem 2 4 2" xfId="528"/>
    <cellStyle name="Porcentagem 2 4_AQPNG_ORC_R01_2013_11_22(OBRA COMPLETA) 29112013-2" xfId="529"/>
    <cellStyle name="Porcentagem 2 5" xfId="530"/>
    <cellStyle name="Porcentagem 2 5 2" xfId="531"/>
    <cellStyle name="Porcentagem 2 5_AQPNG_ORC_R01_2013_11_22(OBRA COMPLETA) 29112013-2" xfId="532"/>
    <cellStyle name="Porcentagem 2 6" xfId="533"/>
    <cellStyle name="Porcentagem 2 6 2" xfId="534"/>
    <cellStyle name="Porcentagem 2 7" xfId="535"/>
    <cellStyle name="Porcentagem 2 8" xfId="536"/>
    <cellStyle name="Porcentagem 2 9" xfId="537"/>
    <cellStyle name="Porcentagem 2_AQPNG_ORC_R01_2013_11_22(OBRA COMPLETA) 29112013-2" xfId="538"/>
    <cellStyle name="Porcentagem 3" xfId="539"/>
    <cellStyle name="Porcentagem 3 2" xfId="540"/>
    <cellStyle name="Porcentagem 3 3" xfId="541"/>
    <cellStyle name="Porcentagem 3 4" xfId="542"/>
    <cellStyle name="Porcentagem 3_AQPNG_ORC_R01_2013_11_22(OBRA COMPLETA) 29112013-2" xfId="543"/>
    <cellStyle name="Porcentagem 4" xfId="544"/>
    <cellStyle name="Porcentagem 4 2" xfId="545"/>
    <cellStyle name="Porcentagem 4 2 2" xfId="546"/>
    <cellStyle name="Porcentagem 4 3" xfId="547"/>
    <cellStyle name="Porcentagem 4 4" xfId="548"/>
    <cellStyle name="Porcentagem 4 5" xfId="549"/>
    <cellStyle name="Porcentagem 4_AQPNG_ORC_R01_2013_11_22(OBRA COMPLETA) 29112013-2" xfId="550"/>
    <cellStyle name="Porcentagem 5" xfId="551"/>
    <cellStyle name="Porcentagem 6" xfId="826"/>
    <cellStyle name="Porcentagem 7" xfId="758"/>
    <cellStyle name="Porcentagem 8" xfId="824"/>
    <cellStyle name="Porcentagem 9" xfId="759"/>
    <cellStyle name="Porcentagem_pLANILHA DE BDI_MODELO v2_EXCEL" xfId="552"/>
    <cellStyle name="Porcentagem_SEJU" xfId="553"/>
    <cellStyle name="Porcentaje" xfId="554"/>
    <cellStyle name="RM" xfId="555"/>
    <cellStyle name="Saída 2" xfId="556"/>
    <cellStyle name="Saída 2 2" xfId="557"/>
    <cellStyle name="Saída 2 2 2" xfId="558"/>
    <cellStyle name="Saída 2 2_CÁLCULO DE HORAS - tabela MARÇO 2014" xfId="559"/>
    <cellStyle name="Saída 2 3" xfId="560"/>
    <cellStyle name="Saída 2 3 2" xfId="561"/>
    <cellStyle name="Saída 2 3_CÁLCULO DE HORAS - tabela MARÇO 2014" xfId="562"/>
    <cellStyle name="Saída 2 4" xfId="563"/>
    <cellStyle name="Saída 2_AQPNG_ORC_R01_2013_11_22(OBRA COMPLETA) 29112013-2" xfId="564"/>
    <cellStyle name="Saída 3" xfId="565"/>
    <cellStyle name="Saída 3 2" xfId="566"/>
    <cellStyle name="Saída 3_CÁLCULO DE HORAS - tabela MARÇO 2014" xfId="567"/>
    <cellStyle name="Separador de m" xfId="568"/>
    <cellStyle name="Separador de milhares 2" xfId="570"/>
    <cellStyle name="Separador de milhares 2 10" xfId="571"/>
    <cellStyle name="Separador de milhares 2 10 2" xfId="572"/>
    <cellStyle name="Separador de milhares 2 10 2 2" xfId="573"/>
    <cellStyle name="Separador de milhares 2 10 2 2 2" xfId="828"/>
    <cellStyle name="Separador de milhares 2 10 2 3" xfId="827"/>
    <cellStyle name="Separador de milhares 2 2" xfId="574"/>
    <cellStyle name="Separador de milhares 2 2 2" xfId="575"/>
    <cellStyle name="Separador de milhares 2 2 2 2" xfId="829"/>
    <cellStyle name="Separador de milhares 2 2_AQPNG_ORC_R01_2013_11_22(OBRA COMPLETA) 29112013-2" xfId="576"/>
    <cellStyle name="Separador de milhares 2 3" xfId="577"/>
    <cellStyle name="Separador de milhares 2 3 2" xfId="578"/>
    <cellStyle name="Separador de milhares 2 3 2 2" xfId="830"/>
    <cellStyle name="Separador de milhares 2 3_AQPNG_ORC_R01_2013_11_22(OBRA COMPLETA) 29112013-2" xfId="579"/>
    <cellStyle name="Separador de milhares 2 4" xfId="580"/>
    <cellStyle name="Separador de milhares 2 4 2" xfId="581"/>
    <cellStyle name="Separador de milhares 2 4 2 2" xfId="831"/>
    <cellStyle name="Separador de milhares 2 4_AQPNG_ORC_R01_2013_11_22(OBRA COMPLETA) 29112013-2" xfId="582"/>
    <cellStyle name="Separador de milhares 2 5" xfId="583"/>
    <cellStyle name="Separador de milhares 2 5 2" xfId="584"/>
    <cellStyle name="Separador de milhares 2 5 2 2" xfId="585"/>
    <cellStyle name="Separador de milhares 2 5 2 2 2" xfId="833"/>
    <cellStyle name="Separador de milhares 2 5 2 3" xfId="832"/>
    <cellStyle name="Separador de milhares 2 5 3" xfId="586"/>
    <cellStyle name="Separador de milhares 2 5_AQPNG_ORC_R01_2013_11_22(OBRA COMPLETA) 29112013-2" xfId="587"/>
    <cellStyle name="Separador de milhares 2 6" xfId="588"/>
    <cellStyle name="Separador de milhares 2 6 2" xfId="589"/>
    <cellStyle name="Separador de milhares 2 6 2 2" xfId="835"/>
    <cellStyle name="Separador de milhares 2 6 3" xfId="590"/>
    <cellStyle name="Separador de milhares 2 6 3 2" xfId="836"/>
    <cellStyle name="Separador de milhares 2 6 4" xfId="834"/>
    <cellStyle name="Separador de milhares 2 7" xfId="591"/>
    <cellStyle name="Separador de milhares 2 7 2" xfId="592"/>
    <cellStyle name="Separador de milhares 2 7 2 2" xfId="593"/>
    <cellStyle name="Separador de milhares 2 7 2 2 2" xfId="838"/>
    <cellStyle name="Separador de milhares 2 7 2 3" xfId="837"/>
    <cellStyle name="Separador de milhares 2 8" xfId="594"/>
    <cellStyle name="Separador de milhares 2 8 2" xfId="595"/>
    <cellStyle name="Separador de milhares 2 8 2 2" xfId="596"/>
    <cellStyle name="Separador de milhares 2 8 2 2 2" xfId="840"/>
    <cellStyle name="Separador de milhares 2 8 2 3" xfId="839"/>
    <cellStyle name="Separador de milhares 2 9" xfId="597"/>
    <cellStyle name="Separador de milhares 2 9 2" xfId="598"/>
    <cellStyle name="Separador de milhares 2 9 2 2" xfId="599"/>
    <cellStyle name="Separador de milhares 2 9 2 2 2" xfId="842"/>
    <cellStyle name="Separador de milhares 2 9 2 3" xfId="841"/>
    <cellStyle name="Separador de milhares 2_AQPNG_ORC_R01_2013_11_22(OBRA COMPLETA) 29112013-2" xfId="600"/>
    <cellStyle name="Separador de milhares 3" xfId="601"/>
    <cellStyle name="Separador de milhares 3 2" xfId="602"/>
    <cellStyle name="Separador de milhares 3 2 2" xfId="603"/>
    <cellStyle name="Separador de milhares 3 2 3" xfId="604"/>
    <cellStyle name="Separador de milhares 3 2 3 2" xfId="843"/>
    <cellStyle name="Separador de milhares 3 2 4" xfId="605"/>
    <cellStyle name="Separador de milhares 3 2_AQPNG_ORC_R01_2013_11_22(OBRA COMPLETA) 29112013-2" xfId="606"/>
    <cellStyle name="Separador de milhares 3 3" xfId="607"/>
    <cellStyle name="Separador de milhares 3 3 2" xfId="608"/>
    <cellStyle name="Separador de milhares 3 3 2 2" xfId="844"/>
    <cellStyle name="Separador de milhares 3 3_AQPNG_ORC_R01_2013_11_22(OBRA COMPLETA) 29112013-2" xfId="609"/>
    <cellStyle name="Separador de milhares 3 4" xfId="610"/>
    <cellStyle name="Separador de milhares 3 4 2" xfId="611"/>
    <cellStyle name="Separador de milhares 3 4 2 2" xfId="612"/>
    <cellStyle name="Separador de milhares 3 4 2 2 2" xfId="846"/>
    <cellStyle name="Separador de milhares 3 4 2 3" xfId="845"/>
    <cellStyle name="Separador de milhares 3 4 3" xfId="613"/>
    <cellStyle name="Separador de milhares 3 4 3 2" xfId="614"/>
    <cellStyle name="Separador de milhares 3 4 3 2 2" xfId="848"/>
    <cellStyle name="Separador de milhares 3 4 3 3" xfId="847"/>
    <cellStyle name="Separador de milhares 3 5" xfId="615"/>
    <cellStyle name="Separador de milhares 3 5 2" xfId="616"/>
    <cellStyle name="Separador de milhares 3 5 2 2" xfId="617"/>
    <cellStyle name="Separador de milhares 3 5 2 2 2" xfId="850"/>
    <cellStyle name="Separador de milhares 3 5 2 3" xfId="849"/>
    <cellStyle name="Separador de milhares 3 5 3" xfId="618"/>
    <cellStyle name="Separador de milhares 3 5 3 2" xfId="619"/>
    <cellStyle name="Separador de milhares 3 5 3 2 2" xfId="852"/>
    <cellStyle name="Separador de milhares 3 5 3 3" xfId="851"/>
    <cellStyle name="Separador de milhares 3 6" xfId="620"/>
    <cellStyle name="Separador de milhares 3 6 2" xfId="621"/>
    <cellStyle name="Separador de milhares 3 6 2 2" xfId="622"/>
    <cellStyle name="Separador de milhares 3 6 2 2 2" xfId="854"/>
    <cellStyle name="Separador de milhares 3 6 2 3" xfId="853"/>
    <cellStyle name="Separador de milhares 3 7" xfId="623"/>
    <cellStyle name="Separador de milhares 3 7 2" xfId="624"/>
    <cellStyle name="Separador de milhares 3 7 2 2" xfId="625"/>
    <cellStyle name="Separador de milhares 3 7 2 2 2" xfId="856"/>
    <cellStyle name="Separador de milhares 3 7 2 3" xfId="855"/>
    <cellStyle name="Separador de milhares 3 8" xfId="626"/>
    <cellStyle name="Separador de milhares 3_AQPNG_ORC_R01_2013_11_22(OBRA COMPLETA) 29112013-2" xfId="627"/>
    <cellStyle name="Separador de milhares 4" xfId="628"/>
    <cellStyle name="Separador de milhares 4 2" xfId="629"/>
    <cellStyle name="Separador de milhares 4 2 2" xfId="630"/>
    <cellStyle name="Separador de milhares 4 2_AQPNG_ORC_R01_2013_11_22(OBRA COMPLETA) 29112013-2" xfId="631"/>
    <cellStyle name="Separador de milhares 4 3" xfId="632"/>
    <cellStyle name="Separador de milhares 4 3 2" xfId="633"/>
    <cellStyle name="Separador de milhares 4 3 2 2" xfId="857"/>
    <cellStyle name="Separador de milhares 4 3_AQPNG_ORC_R01_2013_11_22(OBRA COMPLETA) 29112013-2" xfId="634"/>
    <cellStyle name="Separador de milhares 4 4" xfId="635"/>
    <cellStyle name="Separador de milhares 4 4 2" xfId="636"/>
    <cellStyle name="Separador de milhares 4 4 2 2" xfId="637"/>
    <cellStyle name="Separador de milhares 4 4 2 2 2" xfId="859"/>
    <cellStyle name="Separador de milhares 4 4 2 3" xfId="858"/>
    <cellStyle name="Separador de milhares 4 4 3" xfId="638"/>
    <cellStyle name="Separador de milhares 4 4 3 2" xfId="639"/>
    <cellStyle name="Separador de milhares 4 4 3 2 2" xfId="861"/>
    <cellStyle name="Separador de milhares 4 4 3 3" xfId="860"/>
    <cellStyle name="Separador de milhares 4 5" xfId="640"/>
    <cellStyle name="Separador de milhares 4 5 2" xfId="641"/>
    <cellStyle name="Separador de milhares 4 5 2 2" xfId="642"/>
    <cellStyle name="Separador de milhares 4 5 2 2 2" xfId="863"/>
    <cellStyle name="Separador de milhares 4 5 2 3" xfId="862"/>
    <cellStyle name="Separador de milhares 4 6" xfId="643"/>
    <cellStyle name="Separador de milhares 4 6 2" xfId="644"/>
    <cellStyle name="Separador de milhares 4 6 2 2" xfId="645"/>
    <cellStyle name="Separador de milhares 4 6 2 2 2" xfId="865"/>
    <cellStyle name="Separador de milhares 4 6 2 3" xfId="864"/>
    <cellStyle name="Separador de milhares 4 7" xfId="646"/>
    <cellStyle name="Separador de milhares 4 7 2" xfId="647"/>
    <cellStyle name="Separador de milhares 4 7 2 2" xfId="648"/>
    <cellStyle name="Separador de milhares 4 7 2 2 2" xfId="867"/>
    <cellStyle name="Separador de milhares 4 7 2 3" xfId="866"/>
    <cellStyle name="Separador de milhares 4 8" xfId="649"/>
    <cellStyle name="Separador de milhares 4_AQPNG_ORC_R01_2013_11_22(OBRA COMPLETA) 29112013-2" xfId="650"/>
    <cellStyle name="Separador de milhares 5" xfId="651"/>
    <cellStyle name="Separador de milhares 5 2" xfId="652"/>
    <cellStyle name="Separador de milhares 5 2 2" xfId="868"/>
    <cellStyle name="Separador de milhares 5_AQPNG_ORC_R01_2013_11_22(OBRA COMPLETA) 29112013-2" xfId="653"/>
    <cellStyle name="Separador de milhares 6" xfId="654"/>
    <cellStyle name="Separador de milhares 6 2" xfId="655"/>
    <cellStyle name="Separador de milhares 6 2 2" xfId="869"/>
    <cellStyle name="Separador de milhares 6_AQPNG_ORC_R01_2013_11_22(OBRA COMPLETA) 29112013-2" xfId="656"/>
    <cellStyle name="Separador de milhares 7" xfId="657"/>
    <cellStyle name="Separador de milhares 7 2" xfId="658"/>
    <cellStyle name="Separador de milhares 7 2 2" xfId="659"/>
    <cellStyle name="Separador de milhares 7 2 2 2" xfId="872"/>
    <cellStyle name="Separador de milhares 7 2 3" xfId="871"/>
    <cellStyle name="Separador de milhares 7 3" xfId="660"/>
    <cellStyle name="Separador de milhares 7 3 2" xfId="873"/>
    <cellStyle name="Separador de milhares 7 4" xfId="661"/>
    <cellStyle name="Separador de milhares 7 4 2" xfId="874"/>
    <cellStyle name="Separador de milhares 7 5" xfId="870"/>
    <cellStyle name="Separador de milhares 8" xfId="662"/>
    <cellStyle name="Separador de milhares 8 2" xfId="663"/>
    <cellStyle name="Separador de milhares 8 2 2" xfId="664"/>
    <cellStyle name="Separador de milhares 8 2 2 2" xfId="665"/>
    <cellStyle name="Separador de milhares 8 2 2 2 2" xfId="878"/>
    <cellStyle name="Separador de milhares 8 2 2 3" xfId="877"/>
    <cellStyle name="Separador de milhares 8 2 3" xfId="666"/>
    <cellStyle name="Separador de milhares 8 2 3 2" xfId="879"/>
    <cellStyle name="Separador de milhares 8 2 4" xfId="876"/>
    <cellStyle name="Separador de milhares 8 3" xfId="667"/>
    <cellStyle name="Separador de milhares 8 3 2" xfId="668"/>
    <cellStyle name="Separador de milhares 8 3 2 2" xfId="881"/>
    <cellStyle name="Separador de milhares 8 3 3" xfId="880"/>
    <cellStyle name="Separador de milhares 8 4" xfId="669"/>
    <cellStyle name="Separador de milhares 8 4 2" xfId="670"/>
    <cellStyle name="Separador de milhares 8 4 2 2" xfId="883"/>
    <cellStyle name="Separador de milhares 8 4 3" xfId="882"/>
    <cellStyle name="Separador de milhares 8 5" xfId="671"/>
    <cellStyle name="Separador de milhares 8 5 2" xfId="884"/>
    <cellStyle name="Separador de milhares 8 6" xfId="875"/>
    <cellStyle name="Separador de milhares 9" xfId="672"/>
    <cellStyle name="Separador de milhares 9 2" xfId="885"/>
    <cellStyle name="Separador de milhares_ELETRICA_2 2 2" xfId="673"/>
    <cellStyle name="Separador de milhares_SEJU" xfId="674"/>
    <cellStyle name="subhead" xfId="675"/>
    <cellStyle name="Texto de Aviso 2" xfId="676"/>
    <cellStyle name="Texto de Aviso 2 2" xfId="677"/>
    <cellStyle name="Texto de Aviso 2_AQPNG_ORC_R01_2013_11_22(OBRA COMPLETA) 29112013-2" xfId="678"/>
    <cellStyle name="Texto Explicativo 2" xfId="679"/>
    <cellStyle name="Texto Explicativo 2 2" xfId="680"/>
    <cellStyle name="Texto Explicativo 2_AQPNG_ORC_R01_2013_11_22(OBRA COMPLETA) 29112013-2" xfId="681"/>
    <cellStyle name="Título 1 2" xfId="682"/>
    <cellStyle name="Título 1 3" xfId="683"/>
    <cellStyle name="Título 2 2" xfId="684"/>
    <cellStyle name="Título 2 3" xfId="685"/>
    <cellStyle name="Título 3 2" xfId="686"/>
    <cellStyle name="Título 3 3" xfId="687"/>
    <cellStyle name="Título 4 2" xfId="688"/>
    <cellStyle name="Título 4 3" xfId="689"/>
    <cellStyle name="Título 5" xfId="690"/>
    <cellStyle name="Título 5 2" xfId="691"/>
    <cellStyle name="Título 5 3" xfId="692"/>
    <cellStyle name="Título 5_AQPNG_ORC_R01_2013_11_22(OBRA COMPLETA) 29112013-2" xfId="693"/>
    <cellStyle name="Título 6" xfId="694"/>
    <cellStyle name="Título 7" xfId="695"/>
    <cellStyle name="Total 2" xfId="696"/>
    <cellStyle name="Total 2 2" xfId="697"/>
    <cellStyle name="Total 2 2 2" xfId="698"/>
    <cellStyle name="Total 2 2_CÁLCULO DE HORAS - tabela MARÇO 2014" xfId="699"/>
    <cellStyle name="Total 2 3" xfId="700"/>
    <cellStyle name="Total 2 3 2" xfId="701"/>
    <cellStyle name="Total 2 3_CÁLCULO DE HORAS - tabela MARÇO 2014" xfId="702"/>
    <cellStyle name="Total 2 4" xfId="703"/>
    <cellStyle name="Total 2_AQPNG_ORC_R01_2013_11_22(OBRA COMPLETA) 29112013-2" xfId="704"/>
    <cellStyle name="Total 3" xfId="705"/>
    <cellStyle name="Total 3 2" xfId="706"/>
    <cellStyle name="Total 3_CÁLCULO DE HORAS - tabela MARÇO 2014" xfId="707"/>
    <cellStyle name="Verificar Célula" xfId="708"/>
    <cellStyle name="Verificar Célula 2" xfId="709"/>
    <cellStyle name="Vírgula 10" xfId="710"/>
    <cellStyle name="Vírgula 10 2" xfId="887"/>
    <cellStyle name="Vírgula 11" xfId="711"/>
    <cellStyle name="Vírgula 11 2" xfId="888"/>
    <cellStyle name="Vírgula 12" xfId="886"/>
    <cellStyle name="Vírgula 2" xfId="712"/>
    <cellStyle name="Vírgula 2 10" xfId="713"/>
    <cellStyle name="Vírgula 2 2" xfId="714"/>
    <cellStyle name="Vírgula 2 2 2" xfId="715"/>
    <cellStyle name="Vírgula 2 2 2 2" xfId="716"/>
    <cellStyle name="Vírgula 2 2 2 2 2" xfId="717"/>
    <cellStyle name="Vírgula 2 2 2 2 2 2" xfId="890"/>
    <cellStyle name="Vírgula 2 2 2 2 3" xfId="889"/>
    <cellStyle name="Vírgula 2 2 3" xfId="718"/>
    <cellStyle name="Vírgula 2 2_AQPNG_ORC_R01_2013_11_22(OBRA COMPLETA) 29112013-2" xfId="719"/>
    <cellStyle name="Vírgula 2 3" xfId="720"/>
    <cellStyle name="Vírgula 2 3 2" xfId="721"/>
    <cellStyle name="Vírgula 2 3 2 2" xfId="891"/>
    <cellStyle name="Vírgula 2 3_CÁLCULO DE HORAS - tabela MARÇO 2014" xfId="722"/>
    <cellStyle name="Vírgula 2 4" xfId="723"/>
    <cellStyle name="Vírgula 2 4 2" xfId="892"/>
    <cellStyle name="Vírgula 2 5" xfId="724"/>
    <cellStyle name="Vírgula 2 5 2" xfId="893"/>
    <cellStyle name="Vírgula 2 6" xfId="725"/>
    <cellStyle name="Vírgula 2 7" xfId="726"/>
    <cellStyle name="Vírgula 2 8" xfId="727"/>
    <cellStyle name="Vírgula 2 9" xfId="728"/>
    <cellStyle name="Vírgula 2_AQPNG_ORC_R01_2013_11_22(OBRA COMPLETA) 29112013-2" xfId="729"/>
    <cellStyle name="Vírgula 3" xfId="730"/>
    <cellStyle name="Vírgula 3 2" xfId="731"/>
    <cellStyle name="Vírgula 3 2 2" xfId="894"/>
    <cellStyle name="Vírgula 3_AQPNG_ORC_R01_2013_11_22(OBRA COMPLETA) 29112013-2" xfId="732"/>
    <cellStyle name="Vírgula 4" xfId="733"/>
    <cellStyle name="Vírgula 4 2" xfId="734"/>
    <cellStyle name="Vírgula 4 2 2" xfId="735"/>
    <cellStyle name="Vírgula 4 2 2 2" xfId="896"/>
    <cellStyle name="Vírgula 4 2 3" xfId="736"/>
    <cellStyle name="Vírgula 4 2 3 2" xfId="897"/>
    <cellStyle name="Vírgula 4 2 4" xfId="895"/>
    <cellStyle name="Vírgula 4 3" xfId="737"/>
    <cellStyle name="Vírgula 4 3 2" xfId="898"/>
    <cellStyle name="Vírgula 4 4" xfId="738"/>
    <cellStyle name="Vírgula 4 4 2" xfId="899"/>
    <cellStyle name="Vírgula 4_AQPNG_ORC_R01_2013_11_22(OBRA COMPLETA) 29112013-2" xfId="739"/>
    <cellStyle name="Vírgula 5" xfId="740"/>
    <cellStyle name="Vírgula 5 2" xfId="741"/>
    <cellStyle name="Vírgula 5_AQPNG_ORC_R01_2013_11_22(OBRA COMPLETA) 29112013-2" xfId="742"/>
    <cellStyle name="Vírgula 6" xfId="743"/>
    <cellStyle name="Vírgula 6 2" xfId="744"/>
    <cellStyle name="Vírgula 6 2 2" xfId="745"/>
    <cellStyle name="Vírgula 6 2 2 2" xfId="746"/>
    <cellStyle name="Vírgula 6 2 2 2 2" xfId="902"/>
    <cellStyle name="Vírgula 6 2 2 3" xfId="901"/>
    <cellStyle name="Vírgula 6 2 3" xfId="747"/>
    <cellStyle name="Vírgula 6 2 3 2" xfId="903"/>
    <cellStyle name="Vírgula 6 2 4" xfId="748"/>
    <cellStyle name="Vírgula 6 2 4 2" xfId="904"/>
    <cellStyle name="Vírgula 6 2 5" xfId="900"/>
    <cellStyle name="Vírgula 6 3" xfId="749"/>
    <cellStyle name="Vírgula 6 3 2" xfId="905"/>
    <cellStyle name="Vírgula 6 4" xfId="750"/>
    <cellStyle name="Vírgula 6 4 2" xfId="751"/>
    <cellStyle name="Vírgula 6 4 2 2" xfId="907"/>
    <cellStyle name="Vírgula 6 4 3" xfId="906"/>
    <cellStyle name="Vírgula 6 5" xfId="752"/>
    <cellStyle name="Vírgula 6 5 2" xfId="908"/>
    <cellStyle name="Vírgula 6 6" xfId="753"/>
    <cellStyle name="Vírgula 6 6 2" xfId="909"/>
    <cellStyle name="Vírgula 6_CÁLCULO DE HORAS - tabela MARÇO 2014" xfId="754"/>
    <cellStyle name="Vírgula 7" xfId="755"/>
    <cellStyle name="Vírgula 7 2" xfId="910"/>
    <cellStyle name="Vírgula 8" xfId="756"/>
    <cellStyle name="Vírgula 8 2" xfId="911"/>
    <cellStyle name="Vírgula 9" xfId="757"/>
    <cellStyle name="Vírgula 9 2" xfId="91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C0000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  <color rgb="FFFBF9B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104775</xdr:rowOff>
    </xdr:from>
    <xdr:to>
      <xdr:col>7</xdr:col>
      <xdr:colOff>180975</xdr:colOff>
      <xdr:row>6</xdr:row>
      <xdr:rowOff>133350</xdr:rowOff>
    </xdr:to>
    <xdr:sp macro="" textlink="" fLocksText="0">
      <xdr:nvSpPr>
        <xdr:cNvPr id="4" name="Text Box 3">
          <a:extLst>
            <a:ext uri="{FF2B5EF4-FFF2-40B4-BE49-F238E27FC236}">
              <a16:creationId xmlns=""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952500" y="104775"/>
          <a:ext cx="7677150" cy="10001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90000" tIns="45000" rIns="90000" bIns="45000" anchor="ctr" upright="1"/>
        <a:lstStyle/>
        <a:p>
          <a:pPr algn="ctr" rtl="0"/>
          <a:r>
            <a:rPr lang="pt-BR" sz="11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SECRETARIA DE ESTADO DE INFRAESTRUTURA E LOGÍSTICA</a:t>
          </a:r>
          <a:endParaRPr lang="pt-BR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pt-BR" sz="11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PARANÁ EDIFICAÇÕES</a:t>
          </a:r>
          <a:endParaRPr lang="pt-BR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pt-BR" sz="11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DIRETORIA DE PLANEJAMENTO E PROJETOS</a:t>
          </a:r>
          <a:endParaRPr lang="pt-BR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pt-BR" sz="1100" b="1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GERÊNCIA DE CUSTOS E ORÇAMENTOS</a:t>
          </a:r>
          <a:endParaRPr lang="pt-BR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323850</xdr:colOff>
      <xdr:row>30</xdr:row>
      <xdr:rowOff>0</xdr:rowOff>
    </xdr:from>
    <xdr:to>
      <xdr:col>8</xdr:col>
      <xdr:colOff>914400</xdr:colOff>
      <xdr:row>34</xdr:row>
      <xdr:rowOff>76200</xdr:rowOff>
    </xdr:to>
    <xdr:pic>
      <xdr:nvPicPr>
        <xdr:cNvPr id="38233" name="Picture 4">
          <a:extLst>
            <a:ext uri="{FF2B5EF4-FFF2-40B4-BE49-F238E27FC236}">
              <a16:creationId xmlns="" xmlns:a16="http://schemas.microsoft.com/office/drawing/2014/main" id="{00000000-0008-0000-0200-0000599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62700" y="5762625"/>
          <a:ext cx="3752850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161925</xdr:colOff>
      <xdr:row>0</xdr:row>
      <xdr:rowOff>76200</xdr:rowOff>
    </xdr:from>
    <xdr:to>
      <xdr:col>1</xdr:col>
      <xdr:colOff>316660</xdr:colOff>
      <xdr:row>8</xdr:row>
      <xdr:rowOff>12225</xdr:rowOff>
    </xdr:to>
    <xdr:pic>
      <xdr:nvPicPr>
        <xdr:cNvPr id="6" name="Imagem 5" descr="1_2_assinaturas_marca_2_reduzida">
          <a:extLst>
            <a:ext uri="{FF2B5EF4-FFF2-40B4-BE49-F238E27FC236}">
              <a16:creationId xmlns=""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76200"/>
          <a:ext cx="1040560" cy="1260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266700</xdr:colOff>
      <xdr:row>0</xdr:row>
      <xdr:rowOff>104775</xdr:rowOff>
    </xdr:from>
    <xdr:to>
      <xdr:col>8</xdr:col>
      <xdr:colOff>564600</xdr:colOff>
      <xdr:row>6</xdr:row>
      <xdr:rowOff>141225</xdr:rowOff>
    </xdr:to>
    <xdr:pic>
      <xdr:nvPicPr>
        <xdr:cNvPr id="7" name="Imagem 6" descr="pred_home">
          <a:extLst>
            <a:ext uri="{FF2B5EF4-FFF2-40B4-BE49-F238E27FC236}">
              <a16:creationId xmlns=""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104775"/>
          <a:ext cx="1098000" cy="100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1</xdr:row>
      <xdr:rowOff>28575</xdr:rowOff>
    </xdr:from>
    <xdr:to>
      <xdr:col>2</xdr:col>
      <xdr:colOff>640510</xdr:colOff>
      <xdr:row>5</xdr:row>
      <xdr:rowOff>145575</xdr:rowOff>
    </xdr:to>
    <xdr:pic>
      <xdr:nvPicPr>
        <xdr:cNvPr id="4" name="Imagem 3" descr="1_2_assinaturas_marca_2_reduzida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725"/>
          <a:ext cx="1040560" cy="1260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8</xdr:col>
      <xdr:colOff>790575</xdr:colOff>
      <xdr:row>1</xdr:row>
      <xdr:rowOff>152400</xdr:rowOff>
    </xdr:from>
    <xdr:to>
      <xdr:col>9</xdr:col>
      <xdr:colOff>574125</xdr:colOff>
      <xdr:row>5</xdr:row>
      <xdr:rowOff>17400</xdr:rowOff>
    </xdr:to>
    <xdr:pic>
      <xdr:nvPicPr>
        <xdr:cNvPr id="5" name="Imagem 4" descr="pred_home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1025" y="209550"/>
          <a:ext cx="1098000" cy="100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47625</xdr:rowOff>
    </xdr:from>
    <xdr:to>
      <xdr:col>1</xdr:col>
      <xdr:colOff>547855</xdr:colOff>
      <xdr:row>4</xdr:row>
      <xdr:rowOff>296288</xdr:rowOff>
    </xdr:to>
    <xdr:pic>
      <xdr:nvPicPr>
        <xdr:cNvPr id="4" name="Imagem 3" descr="1_2_assinaturas_marca_2_reduzida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7625"/>
          <a:ext cx="862180" cy="1044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142875</xdr:colOff>
      <xdr:row>0</xdr:row>
      <xdr:rowOff>47625</xdr:rowOff>
    </xdr:from>
    <xdr:to>
      <xdr:col>1</xdr:col>
      <xdr:colOff>547855</xdr:colOff>
      <xdr:row>4</xdr:row>
      <xdr:rowOff>296288</xdr:rowOff>
    </xdr:to>
    <xdr:pic>
      <xdr:nvPicPr>
        <xdr:cNvPr id="6" name="Imagem 3" descr="1_2_assinaturas_marca_2_reduzida">
          <a:extLst>
            <a:ext uri="{FF2B5EF4-FFF2-40B4-BE49-F238E27FC236}">
              <a16:creationId xmlns="" xmlns:a16="http://schemas.microsoft.com/office/drawing/2014/main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7625"/>
          <a:ext cx="857418" cy="107019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11</xdr:col>
      <xdr:colOff>416718</xdr:colOff>
      <xdr:row>1</xdr:row>
      <xdr:rowOff>142875</xdr:rowOff>
    </xdr:from>
    <xdr:to>
      <xdr:col>11</xdr:col>
      <xdr:colOff>1279434</xdr:colOff>
      <xdr:row>5</xdr:row>
      <xdr:rowOff>27618</xdr:rowOff>
    </xdr:to>
    <xdr:pic>
      <xdr:nvPicPr>
        <xdr:cNvPr id="7" name="Imagem 4" descr="pred_home">
          <a:extLst>
            <a:ext uri="{FF2B5EF4-FFF2-40B4-BE49-F238E27FC236}">
              <a16:creationId xmlns="" xmlns:a16="http://schemas.microsoft.com/office/drawing/2014/main" id="{00000000-0008-0000-04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27468" y="440531"/>
          <a:ext cx="862716" cy="81343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790574</xdr:colOff>
      <xdr:row>1</xdr:row>
      <xdr:rowOff>133350</xdr:rowOff>
    </xdr:from>
    <xdr:to>
      <xdr:col>9</xdr:col>
      <xdr:colOff>542925</xdr:colOff>
      <xdr:row>6</xdr:row>
      <xdr:rowOff>28576</xdr:rowOff>
    </xdr:to>
    <xdr:sp macro="" textlink="" fLocksText="0">
      <xdr:nvSpPr>
        <xdr:cNvPr id="15364" name="Text Box 3">
          <a:extLst>
            <a:ext uri="{FF2B5EF4-FFF2-40B4-BE49-F238E27FC236}">
              <a16:creationId xmlns="" xmlns:a16="http://schemas.microsoft.com/office/drawing/2014/main" id="{00000000-0008-0000-0800-0000043C0000}"/>
            </a:ext>
          </a:extLst>
        </xdr:cNvPr>
        <xdr:cNvSpPr>
          <a:spLocks noChangeArrowheads="1"/>
        </xdr:cNvSpPr>
      </xdr:nvSpPr>
      <xdr:spPr bwMode="auto">
        <a:xfrm>
          <a:off x="1104899" y="447675"/>
          <a:ext cx="8001001" cy="885826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90000" tIns="45000" rIns="90000" bIns="45000" anchor="t"/>
        <a:lstStyle/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SECRETARIA DE ESTADO D</a:t>
          </a:r>
          <a:r>
            <a:rPr lang="pt-BR" sz="1100" b="1" i="0" u="none" strike="noStrike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 ESTADO DE INFRAESTRUTURA E LOGÍSTICA</a:t>
          </a:r>
          <a:r>
            <a:rPr lang="pt-BR" sz="11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PARANÁ EDIFICAÇÕES</a:t>
          </a:r>
        </a:p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DIRETORIA DE PLANEJAMENTO E PROJETOS</a:t>
          </a:r>
        </a:p>
        <a:p>
          <a:pPr algn="ctr" rtl="0">
            <a:defRPr sz="1000"/>
          </a:pPr>
          <a:r>
            <a:rPr lang="pt-BR" sz="1100" b="1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GERÊNCIA DE CUSTOS E ORÇAMENTOS</a:t>
          </a:r>
        </a:p>
      </xdr:txBody>
    </xdr:sp>
    <xdr:clientData/>
  </xdr:twoCellAnchor>
  <xdr:twoCellAnchor editAs="oneCell">
    <xdr:from>
      <xdr:col>0</xdr:col>
      <xdr:colOff>228600</xdr:colOff>
      <xdr:row>43</xdr:row>
      <xdr:rowOff>0</xdr:rowOff>
    </xdr:from>
    <xdr:to>
      <xdr:col>1</xdr:col>
      <xdr:colOff>638175</xdr:colOff>
      <xdr:row>43</xdr:row>
      <xdr:rowOff>0</xdr:rowOff>
    </xdr:to>
    <xdr:pic>
      <xdr:nvPicPr>
        <xdr:cNvPr id="33022" name="Picture 1278">
          <a:extLst>
            <a:ext uri="{FF2B5EF4-FFF2-40B4-BE49-F238E27FC236}">
              <a16:creationId xmlns="" xmlns:a16="http://schemas.microsoft.com/office/drawing/2014/main" id="{00000000-0008-0000-0800-0000FE8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296150"/>
          <a:ext cx="72390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228600</xdr:colOff>
      <xdr:row>1</xdr:row>
      <xdr:rowOff>85725</xdr:rowOff>
    </xdr:from>
    <xdr:to>
      <xdr:col>1</xdr:col>
      <xdr:colOff>776455</xdr:colOff>
      <xdr:row>6</xdr:row>
      <xdr:rowOff>139125</xdr:rowOff>
    </xdr:to>
    <xdr:pic>
      <xdr:nvPicPr>
        <xdr:cNvPr id="6" name="Imagem 5" descr="1_2_assinaturas_marca_2_reduzida">
          <a:extLst>
            <a:ext uri="{FF2B5EF4-FFF2-40B4-BE49-F238E27FC236}">
              <a16:creationId xmlns="" xmlns:a16="http://schemas.microsoft.com/office/drawing/2014/main" id="{00000000-0008-0000-08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400050"/>
          <a:ext cx="862180" cy="10440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9</xdr:col>
      <xdr:colOff>523875</xdr:colOff>
      <xdr:row>1</xdr:row>
      <xdr:rowOff>76200</xdr:rowOff>
    </xdr:from>
    <xdr:to>
      <xdr:col>11</xdr:col>
      <xdr:colOff>212175</xdr:colOff>
      <xdr:row>6</xdr:row>
      <xdr:rowOff>93600</xdr:rowOff>
    </xdr:to>
    <xdr:pic>
      <xdr:nvPicPr>
        <xdr:cNvPr id="7" name="Imagem 6" descr="pred_home">
          <a:extLst>
            <a:ext uri="{FF2B5EF4-FFF2-40B4-BE49-F238E27FC236}">
              <a16:creationId xmlns="" xmlns:a16="http://schemas.microsoft.com/office/drawing/2014/main" id="{00000000-0008-0000-08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86850" y="390525"/>
          <a:ext cx="1098000" cy="10080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ware-host\dg-dpp-gco\PLAN-2017\Seju\Seju%20-%20Preven&#231;&#227;o%20de%20Inc&#234;ndio\CA%2070-2014\Cense%20Ponta%20Grossa\dg-dpp-gco-publico\Arquivos%20para%20o%20site\Folha%20de%20Fechament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LHA FECHAMENTO"/>
    </sheetNames>
    <sheetDataSet>
      <sheetData sheetId="0">
        <row r="9">
          <cell r="O9" t="str">
            <v>CONSTRUÇÃO</v>
          </cell>
        </row>
        <row r="10">
          <cell r="O10" t="str">
            <v>AMPLIAÇÃO</v>
          </cell>
        </row>
        <row r="11">
          <cell r="O11" t="str">
            <v>REPAROS</v>
          </cell>
        </row>
        <row r="12">
          <cell r="O12" t="str">
            <v>MELHORIAS</v>
          </cell>
        </row>
        <row r="13">
          <cell r="O13" t="str">
            <v>REPAROS E MELHORIAS*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>
    <pageSetUpPr fitToPage="1"/>
  </sheetPr>
  <dimension ref="A1:K44"/>
  <sheetViews>
    <sheetView view="pageBreakPreview" topLeftCell="A13" zoomScaleSheetLayoutView="100" workbookViewId="0">
      <selection activeCell="F41" sqref="F41:H41"/>
    </sheetView>
  </sheetViews>
  <sheetFormatPr defaultRowHeight="12.75"/>
  <cols>
    <col min="1" max="1" width="13.28515625" style="165" customWidth="1"/>
    <col min="2" max="2" width="37.85546875" style="165" customWidth="1"/>
    <col min="3" max="3" width="15.140625" style="165" bestFit="1" customWidth="1"/>
    <col min="4" max="4" width="11" style="165" bestFit="1" customWidth="1"/>
    <col min="5" max="5" width="14" style="194" customWidth="1"/>
    <col min="6" max="6" width="23.42578125" style="165" customWidth="1"/>
    <col min="7" max="8" width="12" style="165" bestFit="1" customWidth="1"/>
    <col min="9" max="9" width="15.140625" style="165" bestFit="1" customWidth="1"/>
    <col min="10" max="10" width="9.140625" style="165"/>
    <col min="11" max="11" width="25.140625" style="165" bestFit="1" customWidth="1"/>
    <col min="12" max="16384" width="9.140625" style="165"/>
  </cols>
  <sheetData>
    <row r="1" spans="1:11" s="158" customFormat="1">
      <c r="E1" s="159"/>
    </row>
    <row r="2" spans="1:11" s="158" customFormat="1">
      <c r="E2" s="159"/>
    </row>
    <row r="3" spans="1:11" s="158" customFormat="1">
      <c r="B3" s="312"/>
      <c r="C3" s="312"/>
      <c r="D3" s="312"/>
      <c r="E3" s="312"/>
      <c r="F3" s="312"/>
      <c r="G3" s="312"/>
      <c r="H3" s="312"/>
    </row>
    <row r="4" spans="1:11" s="158" customFormat="1">
      <c r="B4" s="312"/>
      <c r="C4" s="312"/>
      <c r="D4" s="312"/>
      <c r="E4" s="312"/>
      <c r="F4" s="312"/>
      <c r="G4" s="312"/>
      <c r="H4" s="312"/>
    </row>
    <row r="5" spans="1:11" s="158" customFormat="1">
      <c r="B5" s="312"/>
      <c r="C5" s="312"/>
      <c r="D5" s="312"/>
      <c r="E5" s="312"/>
      <c r="F5" s="312"/>
      <c r="G5" s="312"/>
      <c r="H5" s="312"/>
    </row>
    <row r="6" spans="1:11" s="158" customFormat="1">
      <c r="B6" s="312"/>
      <c r="C6" s="312"/>
      <c r="D6" s="312"/>
      <c r="E6" s="312"/>
      <c r="F6" s="312"/>
      <c r="G6" s="312"/>
      <c r="H6" s="312"/>
    </row>
    <row r="7" spans="1:11" s="158" customFormat="1">
      <c r="B7" s="312"/>
      <c r="C7" s="312"/>
      <c r="D7" s="312"/>
      <c r="E7" s="312"/>
      <c r="F7" s="312"/>
      <c r="G7" s="312"/>
      <c r="H7" s="312"/>
    </row>
    <row r="8" spans="1:11" s="158" customFormat="1" ht="15">
      <c r="B8" s="160"/>
      <c r="C8" s="239" t="s">
        <v>63</v>
      </c>
      <c r="D8" s="161" t="e">
        <f>IF(#REF!&lt;&gt;"",#REF!," ")</f>
        <v>#REF!</v>
      </c>
      <c r="E8" s="161"/>
      <c r="F8" s="161"/>
      <c r="G8" s="161"/>
      <c r="H8" s="161"/>
      <c r="I8" s="161"/>
    </row>
    <row r="9" spans="1:11" s="158" customFormat="1" ht="15">
      <c r="B9" s="160"/>
      <c r="C9" s="239" t="s">
        <v>154</v>
      </c>
      <c r="D9" s="242" t="e">
        <f>IF(#REF!&lt;&gt;"",#REF!," ")</f>
        <v>#REF!</v>
      </c>
      <c r="E9" s="161" t="s">
        <v>80</v>
      </c>
      <c r="F9" s="161"/>
      <c r="G9" s="161"/>
      <c r="H9" s="161"/>
      <c r="I9" s="161"/>
    </row>
    <row r="10" spans="1:11" s="158" customFormat="1" ht="15.75">
      <c r="A10" s="162"/>
      <c r="B10" s="163"/>
      <c r="C10" s="164" t="s">
        <v>102</v>
      </c>
      <c r="E10" s="159"/>
      <c r="H10" s="313" t="s">
        <v>103</v>
      </c>
      <c r="I10" s="313"/>
    </row>
    <row r="11" spans="1:11" s="158" customFormat="1" ht="13.5" thickBot="1">
      <c r="E11" s="159"/>
    </row>
    <row r="12" spans="1:11" ht="13.5" thickBot="1">
      <c r="A12" s="314" t="s">
        <v>104</v>
      </c>
      <c r="B12" s="315"/>
      <c r="C12" s="315"/>
      <c r="D12" s="315"/>
      <c r="E12" s="315"/>
      <c r="F12" s="315"/>
      <c r="G12" s="315"/>
      <c r="H12" s="316"/>
      <c r="I12" s="196">
        <f>PLANILHA_SINTÉTICA!L240</f>
        <v>318278.37004499999</v>
      </c>
    </row>
    <row r="13" spans="1:11" s="167" customFormat="1" ht="18" customHeight="1" thickBot="1">
      <c r="A13" s="308" t="s">
        <v>69</v>
      </c>
      <c r="B13" s="308" t="s">
        <v>105</v>
      </c>
      <c r="C13" s="308" t="s">
        <v>106</v>
      </c>
      <c r="D13" s="308" t="s">
        <v>107</v>
      </c>
      <c r="E13" s="317" t="s">
        <v>108</v>
      </c>
      <c r="F13" s="317" t="s">
        <v>109</v>
      </c>
      <c r="G13" s="308" t="s">
        <v>110</v>
      </c>
      <c r="H13" s="308"/>
      <c r="I13" s="308"/>
    </row>
    <row r="14" spans="1:11" s="167" customFormat="1" ht="30" customHeight="1" thickBot="1">
      <c r="A14" s="308"/>
      <c r="B14" s="308"/>
      <c r="C14" s="308"/>
      <c r="D14" s="308"/>
      <c r="E14" s="318"/>
      <c r="F14" s="318"/>
      <c r="G14" s="166" t="s">
        <v>111</v>
      </c>
      <c r="H14" s="166" t="s">
        <v>112</v>
      </c>
      <c r="I14" s="166" t="s">
        <v>113</v>
      </c>
    </row>
    <row r="15" spans="1:11" ht="15.95" customHeight="1" thickBot="1">
      <c r="A15" s="147">
        <v>1</v>
      </c>
      <c r="B15" s="168" t="s">
        <v>114</v>
      </c>
      <c r="C15" s="169">
        <f>D15*$I$12</f>
        <v>9548.3511013499992</v>
      </c>
      <c r="D15" s="170">
        <v>0.03</v>
      </c>
      <c r="E15" s="147"/>
      <c r="F15" s="147" t="str">
        <f>IF(AND(D15&gt;=G15,D15&lt;=I15),"OK","DIFERE")</f>
        <v>OK</v>
      </c>
      <c r="G15" s="171">
        <v>0.03</v>
      </c>
      <c r="H15" s="171">
        <v>0.04</v>
      </c>
      <c r="I15" s="171">
        <v>5.5E-2</v>
      </c>
      <c r="J15" s="165" t="s">
        <v>115</v>
      </c>
      <c r="K15" s="165" t="s">
        <v>116</v>
      </c>
    </row>
    <row r="16" spans="1:11" ht="15.95" customHeight="1" thickBot="1">
      <c r="A16" s="147">
        <v>2</v>
      </c>
      <c r="B16" s="168" t="s">
        <v>117</v>
      </c>
      <c r="C16" s="169">
        <f>D16*$I$12</f>
        <v>2546.2269603599998</v>
      </c>
      <c r="D16" s="172">
        <v>8.0000000000000002E-3</v>
      </c>
      <c r="E16" s="147"/>
      <c r="F16" s="147" t="str">
        <f>IF(AND(D16&gt;=G16,D16&lt;=I16),"OK","DIFERE")</f>
        <v>OK</v>
      </c>
      <c r="G16" s="171">
        <v>8.0000000000000002E-3</v>
      </c>
      <c r="H16" s="171">
        <v>8.0000000000000002E-3</v>
      </c>
      <c r="I16" s="171">
        <v>0.01</v>
      </c>
      <c r="J16" s="165" t="s">
        <v>118</v>
      </c>
      <c r="K16" s="165" t="s">
        <v>119</v>
      </c>
    </row>
    <row r="17" spans="1:11" ht="15.95" customHeight="1" thickBot="1">
      <c r="A17" s="147">
        <v>3</v>
      </c>
      <c r="B17" s="168" t="s">
        <v>120</v>
      </c>
      <c r="C17" s="169">
        <f>D17*$I$12</f>
        <v>3087.3001894365002</v>
      </c>
      <c r="D17" s="172">
        <v>9.7000000000000003E-3</v>
      </c>
      <c r="E17" s="147"/>
      <c r="F17" s="147" t="str">
        <f>IF(AND(D17&gt;=G17,D17&lt;=I17),"OK","DIFERE")</f>
        <v>OK</v>
      </c>
      <c r="G17" s="171">
        <v>9.7000000000000003E-3</v>
      </c>
      <c r="H17" s="171">
        <v>1.2699999999999999E-2</v>
      </c>
      <c r="I17" s="171">
        <v>1.2699999999999999E-2</v>
      </c>
      <c r="J17" s="165" t="s">
        <v>121</v>
      </c>
      <c r="K17" s="165" t="s">
        <v>122</v>
      </c>
    </row>
    <row r="18" spans="1:11" ht="15.95" customHeight="1" thickBot="1">
      <c r="A18" s="147">
        <v>4</v>
      </c>
      <c r="B18" s="168" t="s">
        <v>123</v>
      </c>
      <c r="C18" s="169">
        <f>D18*($I$12+C15+C16+C17)</f>
        <v>1967.4154649472641</v>
      </c>
      <c r="D18" s="172">
        <v>5.8999999999999999E-3</v>
      </c>
      <c r="E18" s="147"/>
      <c r="F18" s="147" t="str">
        <f>IF(AND(D18&gt;=G18,D18&lt;=I18),"OK","DIFERE")</f>
        <v>OK</v>
      </c>
      <c r="G18" s="171">
        <v>5.8999999999999999E-3</v>
      </c>
      <c r="H18" s="171">
        <v>1.23E-2</v>
      </c>
      <c r="I18" s="171">
        <v>1.3899999999999999E-2</v>
      </c>
      <c r="J18" s="165" t="s">
        <v>124</v>
      </c>
      <c r="K18" s="165" t="s">
        <v>125</v>
      </c>
    </row>
    <row r="19" spans="1:11" ht="15.95" customHeight="1" thickBot="1">
      <c r="A19" s="147">
        <v>5</v>
      </c>
      <c r="B19" s="168" t="s">
        <v>126</v>
      </c>
      <c r="C19" s="169">
        <f>D19*($I$12+C15+C16+C17+C18)</f>
        <v>20662.344087683374</v>
      </c>
      <c r="D19" s="172">
        <v>6.1600000000000002E-2</v>
      </c>
      <c r="E19" s="147"/>
      <c r="F19" s="147" t="str">
        <f>IF(AND(D19&gt;=G19,D19&lt;=I19),"OK","DIFERE")</f>
        <v>OK</v>
      </c>
      <c r="G19" s="171">
        <v>6.1600000000000002E-2</v>
      </c>
      <c r="H19" s="171">
        <v>7.3999999999999996E-2</v>
      </c>
      <c r="I19" s="171">
        <v>8.9599999999999999E-2</v>
      </c>
      <c r="J19" s="165" t="s">
        <v>88</v>
      </c>
      <c r="K19" s="165" t="s">
        <v>127</v>
      </c>
    </row>
    <row r="20" spans="1:11" ht="15.95" customHeight="1" thickBot="1">
      <c r="A20" s="147">
        <v>6</v>
      </c>
      <c r="B20" s="173" t="s">
        <v>128</v>
      </c>
      <c r="C20" s="174">
        <f>D20*$I$12*(1+D27)</f>
        <v>33718.429861980549</v>
      </c>
      <c r="D20" s="175">
        <f>SUM(D21:D24)</f>
        <v>8.6500000000000007E-2</v>
      </c>
      <c r="E20" s="176"/>
      <c r="F20" s="163"/>
      <c r="G20" s="177"/>
      <c r="H20" s="177"/>
      <c r="I20" s="178"/>
      <c r="J20" s="165" t="s">
        <v>129</v>
      </c>
      <c r="K20" s="165" t="s">
        <v>130</v>
      </c>
    </row>
    <row r="21" spans="1:11" ht="15.95" customHeight="1" thickBot="1">
      <c r="A21" s="179" t="s">
        <v>131</v>
      </c>
      <c r="B21" s="319" t="s">
        <v>132</v>
      </c>
      <c r="C21" s="320"/>
      <c r="D21" s="172">
        <v>6.4999999999999997E-3</v>
      </c>
      <c r="E21" s="176"/>
      <c r="F21" s="163"/>
      <c r="G21" s="163"/>
      <c r="H21" s="163"/>
      <c r="I21" s="180"/>
    </row>
    <row r="22" spans="1:11" ht="15.95" customHeight="1" thickBot="1">
      <c r="A22" s="179" t="s">
        <v>133</v>
      </c>
      <c r="B22" s="319" t="s">
        <v>134</v>
      </c>
      <c r="C22" s="320"/>
      <c r="D22" s="172">
        <v>0.03</v>
      </c>
      <c r="E22" s="176"/>
      <c r="F22" s="163"/>
      <c r="G22" s="163"/>
      <c r="H22" s="163"/>
      <c r="I22" s="180"/>
    </row>
    <row r="23" spans="1:11" ht="15.95" customHeight="1" thickBot="1">
      <c r="A23" s="179" t="s">
        <v>135</v>
      </c>
      <c r="B23" s="319" t="s">
        <v>136</v>
      </c>
      <c r="C23" s="320"/>
      <c r="D23" s="172">
        <v>0.03</v>
      </c>
      <c r="E23" s="176"/>
      <c r="F23" s="163"/>
      <c r="G23" s="163"/>
      <c r="H23" s="163"/>
      <c r="I23" s="180"/>
    </row>
    <row r="24" spans="1:11" ht="15.95" customHeight="1" thickBot="1">
      <c r="A24" s="179" t="s">
        <v>137</v>
      </c>
      <c r="B24" s="319" t="s">
        <v>138</v>
      </c>
      <c r="C24" s="321"/>
      <c r="D24" s="181">
        <v>0.02</v>
      </c>
      <c r="E24" s="176"/>
      <c r="F24" s="163"/>
      <c r="G24" s="163"/>
      <c r="H24" s="163"/>
      <c r="I24" s="180"/>
    </row>
    <row r="25" spans="1:11" ht="15.95" customHeight="1" thickBot="1">
      <c r="A25" s="322" t="s">
        <v>139</v>
      </c>
      <c r="B25" s="322"/>
      <c r="C25" s="182">
        <f>SUM(C15:C20)</f>
        <v>71530.067665757684</v>
      </c>
      <c r="D25" s="147"/>
      <c r="E25" s="147"/>
      <c r="F25" s="309" t="s">
        <v>140</v>
      </c>
      <c r="G25" s="310"/>
      <c r="H25" s="310"/>
      <c r="I25" s="311"/>
    </row>
    <row r="26" spans="1:11" ht="15.95" customHeight="1" thickBot="1">
      <c r="A26" s="322" t="s">
        <v>141</v>
      </c>
      <c r="B26" s="322"/>
      <c r="C26" s="182">
        <f>C25+I12</f>
        <v>389808.43771075766</v>
      </c>
      <c r="D26" s="147"/>
      <c r="E26" s="147"/>
      <c r="F26" s="183" t="s">
        <v>142</v>
      </c>
      <c r="G26" s="171">
        <v>0.2034</v>
      </c>
      <c r="H26" s="171">
        <v>0.22120000000000001</v>
      </c>
      <c r="I26" s="171">
        <v>0.25</v>
      </c>
      <c r="K26" s="184"/>
    </row>
    <row r="27" spans="1:11" ht="15.95" customHeight="1" thickBot="1">
      <c r="A27" s="322" t="s">
        <v>143</v>
      </c>
      <c r="B27" s="322"/>
      <c r="C27" s="322"/>
      <c r="D27" s="197">
        <f>(((1+$D15+$D16+$D17)*(1+$D18)*(1+$D19)/(1-$D20)))-1</f>
        <v>0.22474058685057496</v>
      </c>
      <c r="E27" s="147" t="str">
        <f>IF(AND($D27&gt;=$G27,$D27&lt;=$I27),"OK","DIFERE")</f>
        <v>DIFERE</v>
      </c>
      <c r="F27" s="183" t="s">
        <v>144</v>
      </c>
      <c r="G27" s="171">
        <f>((G26+1)*(1-E30))/((1-E30)-D24)-1</f>
        <v>0.22795918367346935</v>
      </c>
      <c r="H27" s="171">
        <f>((H26+1)*(1-E30))/((1-E30)-D24)-1</f>
        <v>0.2461224489795919</v>
      </c>
      <c r="I27" s="171">
        <f>((I26+1)*(1-E30))/((1-E30)-D24)-1</f>
        <v>0.27551020408163263</v>
      </c>
    </row>
    <row r="28" spans="1:11" ht="13.5" thickBot="1">
      <c r="A28" s="185"/>
      <c r="B28" s="185"/>
      <c r="C28" s="185"/>
      <c r="D28" s="185"/>
      <c r="E28" s="186"/>
      <c r="F28" s="185"/>
      <c r="G28" s="185"/>
      <c r="H28" s="185"/>
      <c r="I28" s="185"/>
    </row>
    <row r="29" spans="1:11">
      <c r="A29" s="185"/>
      <c r="B29" s="185"/>
      <c r="C29" s="185"/>
      <c r="D29" s="185"/>
      <c r="E29" s="186"/>
      <c r="F29" s="187" t="s">
        <v>145</v>
      </c>
      <c r="G29" s="188"/>
      <c r="H29" s="188"/>
      <c r="I29" s="189"/>
    </row>
    <row r="30" spans="1:11">
      <c r="A30" s="185"/>
      <c r="B30" s="185"/>
      <c r="C30" s="185"/>
      <c r="D30" s="185"/>
      <c r="E30" s="186"/>
      <c r="F30" s="190"/>
      <c r="G30" s="163"/>
      <c r="H30" s="163"/>
      <c r="I30" s="180"/>
    </row>
    <row r="31" spans="1:11">
      <c r="A31" s="185"/>
      <c r="B31" s="185"/>
      <c r="C31" s="185"/>
      <c r="D31" s="185"/>
      <c r="E31" s="186"/>
      <c r="F31" s="190"/>
      <c r="G31" s="163"/>
      <c r="H31" s="163"/>
      <c r="I31" s="180"/>
    </row>
    <row r="32" spans="1:11">
      <c r="A32" s="185"/>
      <c r="B32" s="185"/>
      <c r="C32" s="185"/>
      <c r="D32" s="185"/>
      <c r="E32" s="186"/>
      <c r="F32" s="190"/>
      <c r="G32" s="163"/>
      <c r="H32" s="163"/>
      <c r="I32" s="180"/>
    </row>
    <row r="33" spans="1:9">
      <c r="A33" s="185" t="s">
        <v>146</v>
      </c>
      <c r="B33" s="185"/>
      <c r="C33" s="185"/>
      <c r="D33" s="185"/>
      <c r="E33" s="186"/>
      <c r="F33" s="190"/>
      <c r="G33" s="163"/>
      <c r="H33" s="163"/>
      <c r="I33" s="180"/>
    </row>
    <row r="34" spans="1:9">
      <c r="A34" s="185" t="s">
        <v>147</v>
      </c>
      <c r="B34" s="185"/>
      <c r="C34" s="185"/>
      <c r="D34" s="185"/>
      <c r="E34" s="186"/>
      <c r="F34" s="190"/>
      <c r="G34" s="163"/>
      <c r="H34" s="163"/>
      <c r="I34" s="180"/>
    </row>
    <row r="35" spans="1:9">
      <c r="A35" s="185" t="s">
        <v>148</v>
      </c>
      <c r="B35" s="185"/>
      <c r="C35" s="185"/>
      <c r="D35" s="185"/>
      <c r="E35" s="186"/>
      <c r="F35" s="190"/>
      <c r="G35" s="163"/>
      <c r="H35" s="163"/>
      <c r="I35" s="180"/>
    </row>
    <row r="36" spans="1:9" ht="13.5" thickBot="1">
      <c r="A36" s="185" t="s">
        <v>149</v>
      </c>
      <c r="B36" s="185"/>
      <c r="C36" s="185"/>
      <c r="D36" s="185"/>
      <c r="E36" s="186"/>
      <c r="F36" s="191"/>
      <c r="G36" s="192"/>
      <c r="H36" s="192"/>
      <c r="I36" s="193"/>
    </row>
    <row r="37" spans="1:9">
      <c r="A37" s="185" t="s">
        <v>150</v>
      </c>
      <c r="B37" s="185"/>
      <c r="C37" s="185"/>
      <c r="D37" s="185"/>
      <c r="E37" s="186"/>
      <c r="F37" s="185"/>
      <c r="G37" s="185"/>
      <c r="H37" s="185"/>
      <c r="I37" s="185"/>
    </row>
    <row r="38" spans="1:9">
      <c r="A38" s="185" t="s">
        <v>151</v>
      </c>
      <c r="B38" s="185"/>
      <c r="C38" s="185"/>
      <c r="D38" s="185"/>
      <c r="E38" s="186"/>
      <c r="F38" s="185"/>
      <c r="G38" s="185"/>
      <c r="H38" s="185"/>
      <c r="I38" s="185"/>
    </row>
    <row r="39" spans="1:9">
      <c r="A39" s="185" t="s">
        <v>152</v>
      </c>
      <c r="B39" s="185"/>
      <c r="C39" s="185"/>
      <c r="D39" s="185"/>
      <c r="E39" s="186"/>
      <c r="F39" s="185"/>
      <c r="G39" s="185"/>
      <c r="H39" s="185"/>
      <c r="I39" s="185"/>
    </row>
    <row r="40" spans="1:9" ht="13.5" thickBot="1">
      <c r="A40" s="185" t="s">
        <v>153</v>
      </c>
      <c r="B40" s="185"/>
      <c r="C40" s="185"/>
      <c r="D40" s="185"/>
      <c r="E40" s="186"/>
      <c r="F40" s="1"/>
      <c r="G40" s="2"/>
      <c r="H40" s="2"/>
      <c r="I40" s="185"/>
    </row>
    <row r="41" spans="1:9" ht="19.5" customHeight="1">
      <c r="A41" s="185"/>
      <c r="B41" s="185"/>
      <c r="C41" s="185"/>
      <c r="D41" s="185"/>
      <c r="E41" s="186"/>
      <c r="F41" s="323" t="e">
        <f>IF(#REF!&lt;&gt;"",#REF!," ")</f>
        <v>#REF!</v>
      </c>
      <c r="G41" s="323"/>
      <c r="H41" s="323"/>
      <c r="I41" s="185"/>
    </row>
    <row r="42" spans="1:9">
      <c r="A42" s="185"/>
      <c r="B42" s="185"/>
      <c r="C42" s="185"/>
      <c r="D42" s="185"/>
      <c r="E42" s="186"/>
      <c r="F42" s="307" t="s">
        <v>86</v>
      </c>
      <c r="G42" s="307"/>
      <c r="H42" s="307"/>
      <c r="I42" s="185"/>
    </row>
    <row r="43" spans="1:9" ht="15" customHeight="1">
      <c r="A43" s="185"/>
      <c r="B43" s="243"/>
      <c r="C43" s="243"/>
      <c r="D43" s="243"/>
      <c r="E43" s="244"/>
      <c r="F43" s="307" t="s">
        <v>81</v>
      </c>
      <c r="G43" s="307"/>
      <c r="H43" s="307"/>
      <c r="I43" s="185"/>
    </row>
    <row r="44" spans="1:9">
      <c r="A44" s="185"/>
      <c r="B44" s="185"/>
      <c r="C44" s="185"/>
      <c r="D44" s="185"/>
      <c r="E44" s="186"/>
      <c r="F44" s="185"/>
      <c r="G44" s="185"/>
      <c r="H44" s="185"/>
      <c r="I44" s="185"/>
    </row>
  </sheetData>
  <mergeCells count="21">
    <mergeCell ref="A25:B25"/>
    <mergeCell ref="F42:H42"/>
    <mergeCell ref="A26:B26"/>
    <mergeCell ref="A27:C27"/>
    <mergeCell ref="F41:H41"/>
    <mergeCell ref="F43:H43"/>
    <mergeCell ref="G13:I13"/>
    <mergeCell ref="F25:I25"/>
    <mergeCell ref="B3:H7"/>
    <mergeCell ref="H10:I10"/>
    <mergeCell ref="A12:H12"/>
    <mergeCell ref="A13:A14"/>
    <mergeCell ref="B13:B14"/>
    <mergeCell ref="C13:C14"/>
    <mergeCell ref="D13:D14"/>
    <mergeCell ref="E13:E14"/>
    <mergeCell ref="F13:F14"/>
    <mergeCell ref="B21:C21"/>
    <mergeCell ref="B22:C22"/>
    <mergeCell ref="B23:C23"/>
    <mergeCell ref="B24:C24"/>
  </mergeCells>
  <printOptions horizontalCentered="1" verticalCentered="1"/>
  <pageMargins left="0.98425196850393704" right="0.39370078740157483" top="0.98425196850393704" bottom="0.39370078740157483" header="0" footer="0"/>
  <pageSetup paperSize="9" scale="7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M56"/>
  <sheetViews>
    <sheetView tabSelected="1" view="pageBreakPreview" topLeftCell="A22" zoomScaleSheetLayoutView="100" workbookViewId="0">
      <selection activeCell="H42" sqref="H42"/>
    </sheetView>
  </sheetViews>
  <sheetFormatPr defaultRowHeight="15"/>
  <cols>
    <col min="1" max="1" width="0.85546875" style="81" customWidth="1"/>
    <col min="2" max="2" width="7.42578125" style="82" customWidth="1"/>
    <col min="3" max="3" width="11.140625" style="82" customWidth="1"/>
    <col min="4" max="4" width="26.85546875" style="82" customWidth="1"/>
    <col min="5" max="5" width="13.140625" style="82" customWidth="1"/>
    <col min="6" max="6" width="18" style="82" customWidth="1"/>
    <col min="7" max="8" width="16.85546875" style="82" customWidth="1"/>
    <col min="9" max="9" width="19.7109375" style="82" bestFit="1" customWidth="1"/>
    <col min="10" max="10" width="12.7109375" style="82" customWidth="1"/>
    <col min="11" max="11" width="12.5703125" style="82" customWidth="1"/>
    <col min="12" max="16384" width="9.140625" style="82"/>
  </cols>
  <sheetData>
    <row r="1" spans="1:13" s="83" customFormat="1" ht="4.5" customHeight="1">
      <c r="B1" s="84"/>
      <c r="C1" s="85"/>
      <c r="D1" s="86"/>
      <c r="E1" s="327"/>
      <c r="F1" s="327"/>
      <c r="G1" s="327"/>
      <c r="H1" s="327"/>
      <c r="I1" s="327"/>
      <c r="J1" s="328"/>
    </row>
    <row r="2" spans="1:13" s="83" customFormat="1" ht="22.5" customHeight="1">
      <c r="B2" s="329" t="s">
        <v>194</v>
      </c>
      <c r="C2" s="330"/>
      <c r="D2" s="330"/>
      <c r="E2" s="330"/>
      <c r="F2" s="330"/>
      <c r="G2" s="330"/>
      <c r="H2" s="330"/>
      <c r="I2" s="330"/>
      <c r="J2" s="331"/>
      <c r="K2" s="348"/>
      <c r="L2" s="348"/>
    </row>
    <row r="3" spans="1:13" s="83" customFormat="1" ht="22.5" customHeight="1">
      <c r="B3" s="329"/>
      <c r="C3" s="330"/>
      <c r="D3" s="330"/>
      <c r="E3" s="330"/>
      <c r="F3" s="330"/>
      <c r="G3" s="330"/>
      <c r="H3" s="330"/>
      <c r="I3" s="330"/>
      <c r="J3" s="331"/>
      <c r="K3" s="348"/>
      <c r="L3" s="348"/>
    </row>
    <row r="4" spans="1:13" s="83" customFormat="1" ht="22.5" customHeight="1">
      <c r="B4" s="329"/>
      <c r="C4" s="330"/>
      <c r="D4" s="330"/>
      <c r="E4" s="330"/>
      <c r="F4" s="330"/>
      <c r="G4" s="330"/>
      <c r="H4" s="330"/>
      <c r="I4" s="330"/>
      <c r="J4" s="331"/>
    </row>
    <row r="5" spans="1:13" s="83" customFormat="1" ht="22.5" customHeight="1">
      <c r="B5" s="329"/>
      <c r="C5" s="330"/>
      <c r="D5" s="330"/>
      <c r="E5" s="330"/>
      <c r="F5" s="330"/>
      <c r="G5" s="330"/>
      <c r="H5" s="330"/>
      <c r="I5" s="330"/>
      <c r="J5" s="331"/>
    </row>
    <row r="6" spans="1:13" s="83" customFormat="1" ht="15.75" customHeight="1">
      <c r="B6" s="332"/>
      <c r="C6" s="333"/>
      <c r="D6" s="333"/>
      <c r="E6" s="333"/>
      <c r="F6" s="333"/>
      <c r="G6" s="333"/>
      <c r="H6" s="333"/>
      <c r="I6" s="333"/>
      <c r="J6" s="334"/>
    </row>
    <row r="7" spans="1:13" s="83" customFormat="1" ht="15.75">
      <c r="A7" s="87"/>
      <c r="B7" s="88"/>
      <c r="C7" s="237" t="s">
        <v>62</v>
      </c>
      <c r="D7" s="403" t="str">
        <f>PLANILHA_SINTÉTICA!E3</f>
        <v>RUA MINAS GERAIS, 400</v>
      </c>
      <c r="E7" s="349"/>
      <c r="F7" s="349"/>
      <c r="G7" s="238" t="s">
        <v>66</v>
      </c>
      <c r="H7" s="350">
        <v>43691</v>
      </c>
      <c r="I7" s="350"/>
      <c r="J7" s="150"/>
    </row>
    <row r="8" spans="1:13" s="83" customFormat="1" ht="15.75">
      <c r="A8" s="87"/>
      <c r="B8" s="88"/>
      <c r="C8" s="238" t="s">
        <v>78</v>
      </c>
      <c r="D8" s="404" t="str">
        <f>PLANILHA_SINTÉTICA!E4</f>
        <v>CATANDUVAS</v>
      </c>
      <c r="E8" s="340"/>
      <c r="F8" s="89"/>
      <c r="G8" s="238" t="s">
        <v>170</v>
      </c>
      <c r="H8" s="345" t="s">
        <v>484</v>
      </c>
      <c r="I8" s="345"/>
      <c r="J8" s="151"/>
      <c r="K8" s="90"/>
      <c r="L8" s="90"/>
      <c r="M8" s="90"/>
    </row>
    <row r="9" spans="1:13" s="83" customFormat="1" ht="15.75">
      <c r="A9" s="87"/>
      <c r="B9" s="88"/>
      <c r="C9" s="238" t="s">
        <v>191</v>
      </c>
      <c r="D9" s="340" t="str">
        <f>PLANILHA_SINTÉTICA!C4</f>
        <v>ESCOLA MUN. PROF. MARIA MAYER</v>
      </c>
      <c r="E9" s="340"/>
      <c r="F9" s="340"/>
      <c r="G9" s="238" t="s">
        <v>193</v>
      </c>
      <c r="H9" s="343" t="s">
        <v>198</v>
      </c>
      <c r="I9" s="343"/>
      <c r="J9" s="344"/>
      <c r="K9" s="90"/>
      <c r="L9" s="90"/>
      <c r="M9" s="90"/>
    </row>
    <row r="10" spans="1:13" s="83" customFormat="1" ht="15.75">
      <c r="A10" s="87"/>
      <c r="B10" s="88"/>
      <c r="C10" s="238" t="s">
        <v>192</v>
      </c>
      <c r="D10" s="340" t="s">
        <v>483</v>
      </c>
      <c r="E10" s="340"/>
      <c r="F10" s="89"/>
      <c r="G10" s="237" t="s">
        <v>7</v>
      </c>
      <c r="H10" s="362">
        <f>BDI!D27</f>
        <v>0.22474058685057496</v>
      </c>
      <c r="I10" s="362"/>
      <c r="J10" s="152"/>
      <c r="K10" s="90"/>
      <c r="L10" s="90"/>
      <c r="M10" s="90"/>
    </row>
    <row r="11" spans="1:13" s="83" customFormat="1" ht="6" customHeight="1">
      <c r="A11" s="87"/>
      <c r="B11" s="91"/>
      <c r="C11" s="238"/>
      <c r="D11" s="92"/>
      <c r="E11" s="93"/>
      <c r="F11" s="93"/>
      <c r="G11" s="93"/>
      <c r="H11" s="93"/>
      <c r="I11" s="93"/>
      <c r="J11" s="94"/>
      <c r="K11" s="90"/>
      <c r="L11" s="90"/>
    </row>
    <row r="12" spans="1:13" s="96" customFormat="1" ht="18.75" customHeight="1">
      <c r="A12" s="95"/>
      <c r="B12" s="335" t="s">
        <v>69</v>
      </c>
      <c r="C12" s="356" t="s">
        <v>50</v>
      </c>
      <c r="D12" s="357"/>
      <c r="E12" s="358"/>
      <c r="F12" s="353" t="s">
        <v>8</v>
      </c>
      <c r="G12" s="354"/>
      <c r="H12" s="355"/>
      <c r="I12" s="341" t="s">
        <v>9</v>
      </c>
      <c r="J12" s="351" t="s">
        <v>10</v>
      </c>
      <c r="K12" s="90"/>
    </row>
    <row r="13" spans="1:13" s="96" customFormat="1" ht="15.75">
      <c r="A13" s="95"/>
      <c r="B13" s="336"/>
      <c r="C13" s="359"/>
      <c r="D13" s="360"/>
      <c r="E13" s="361"/>
      <c r="F13" s="97" t="s">
        <v>74</v>
      </c>
      <c r="G13" s="98" t="s">
        <v>75</v>
      </c>
      <c r="H13" s="99" t="s">
        <v>60</v>
      </c>
      <c r="I13" s="342"/>
      <c r="J13" s="352"/>
      <c r="K13" s="90"/>
    </row>
    <row r="14" spans="1:13" s="90" customFormat="1" ht="15.75" customHeight="1">
      <c r="A14" s="100"/>
      <c r="B14" s="101">
        <v>1</v>
      </c>
      <c r="C14" s="337" t="str">
        <f>IF($B14&lt;&gt;"",VLOOKUP($B14,PLANILHA_SINTÉTICA!$A$9:$L$1138,3,0),"")</f>
        <v>SERVIÇOS PRELIMINARES</v>
      </c>
      <c r="D14" s="338"/>
      <c r="E14" s="339"/>
      <c r="F14" s="102">
        <f>IF($B14&lt;&gt;"",VLOOKUP($B14,PLANILHA_SINTÉTICA!$A$9:$L$1138,9,0),"")</f>
        <v>786.7</v>
      </c>
      <c r="G14" s="102">
        <f>IF($B14&lt;&gt;"",VLOOKUP($B14,PLANILHA_SINTÉTICA!$A$9:$L$1138,10,0),"")</f>
        <v>98.55</v>
      </c>
      <c r="H14" s="102">
        <f>IF($B14&lt;&gt;"",VLOOKUP($B14,PLANILHA_SINTÉTICA!$A$9:$L$1138,12,0),"")</f>
        <v>885.25</v>
      </c>
      <c r="I14" s="102">
        <f>H14+(H14*BDI!$D$27)</f>
        <v>1084.2016045094715</v>
      </c>
      <c r="J14" s="103">
        <f>IF($B14&lt;&gt;"",IF(OR($B14="",H14=0),0,$I14/$I$37),"")</f>
        <v>2.7813702824820868E-3</v>
      </c>
    </row>
    <row r="15" spans="1:13" s="90" customFormat="1" ht="15.75" customHeight="1">
      <c r="A15" s="100"/>
      <c r="B15" s="104">
        <v>2</v>
      </c>
      <c r="C15" s="324" t="str">
        <f>IF($B15&lt;&gt;"",VLOOKUP($B15,PLANILHA_SINTÉTICA!$A$9:$L$1138,3,0),"")</f>
        <v>REFEITÓRIO</v>
      </c>
      <c r="D15" s="325"/>
      <c r="E15" s="326"/>
      <c r="F15" s="102">
        <f>IF($B15&lt;&gt;"",VLOOKUP($B15,PLANILHA_SINTÉTICA!$A$9:$L$1138,9,0),"")</f>
        <v>19728.919999999998</v>
      </c>
      <c r="G15" s="102">
        <f>IF($B15&lt;&gt;"",VLOOKUP($B15,PLANILHA_SINTÉTICA!$A$9:$L$1138,10,0),"")</f>
        <v>4183.33</v>
      </c>
      <c r="H15" s="102">
        <f>IF($B15&lt;&gt;"",VLOOKUP($B15,PLANILHA_SINTÉTICA!$A$9:$L$1138,12,0),"")</f>
        <v>26847.247015000001</v>
      </c>
      <c r="I15" s="102">
        <f>H15+(H15*BDI!$D$27)</f>
        <v>32880.913064473447</v>
      </c>
      <c r="J15" s="103">
        <f t="shared" ref="J15:J36" si="0">IF($B15&lt;&gt;"",IF(OR($B15="",H15=0),0,$I15/$I$37),"")</f>
        <v>8.4351465703447523E-2</v>
      </c>
    </row>
    <row r="16" spans="1:13" s="90" customFormat="1" ht="15.75" customHeight="1">
      <c r="A16" s="100"/>
      <c r="B16" s="104">
        <v>3</v>
      </c>
      <c r="C16" s="324" t="str">
        <f>IF($B16&lt;&gt;"",VLOOKUP($B16,PLANILHA_SINTÉTICA!$A$9:$L$1138,3,0),"")</f>
        <v>COZINHA</v>
      </c>
      <c r="D16" s="325"/>
      <c r="E16" s="326"/>
      <c r="F16" s="102">
        <f>IF($B16&lt;&gt;"",VLOOKUP($B16,PLANILHA_SINTÉTICA!$A$9:$L$1138,9,0),"")</f>
        <v>7177.119999999999</v>
      </c>
      <c r="G16" s="102">
        <f>IF($B16&lt;&gt;"",VLOOKUP($B16,PLANILHA_SINTÉTICA!$A$9:$L$1138,10,0),"")</f>
        <v>2363.6400000000003</v>
      </c>
      <c r="H16" s="102">
        <f>IF($B16&lt;&gt;"",VLOOKUP($B16,PLANILHA_SINTÉTICA!$A$9:$L$1138,12,0),"")</f>
        <v>9540.7609600000014</v>
      </c>
      <c r="I16" s="102">
        <f>H16+(H16*BDI!$D$27)</f>
        <v>11684.957177151457</v>
      </c>
      <c r="J16" s="103">
        <f t="shared" si="0"/>
        <v>2.9976152506534053E-2</v>
      </c>
    </row>
    <row r="17" spans="1:10" s="90" customFormat="1" ht="15.75" customHeight="1">
      <c r="A17" s="100"/>
      <c r="B17" s="104">
        <v>4</v>
      </c>
      <c r="C17" s="324" t="str">
        <f>IF($B17&lt;&gt;"",VLOOKUP($B17,PLANILHA_SINTÉTICA!$A$9:$L$1138,3,0),"")</f>
        <v>SALAS DE AULA II</v>
      </c>
      <c r="D17" s="325"/>
      <c r="E17" s="326"/>
      <c r="F17" s="102">
        <f>IF($B17&lt;&gt;"",VLOOKUP($B17,PLANILHA_SINTÉTICA!$A$9:$L$1138,9,0),"")</f>
        <v>20089.96</v>
      </c>
      <c r="G17" s="102">
        <f>IF($B17&lt;&gt;"",VLOOKUP($B17,PLANILHA_SINTÉTICA!$A$9:$L$1138,10,0),"")</f>
        <v>4605.5600000000004</v>
      </c>
      <c r="H17" s="102">
        <f>IF($B17&lt;&gt;"",VLOOKUP($B17,PLANILHA_SINTÉTICA!$A$9:$L$1138,12,0),"")</f>
        <v>24695.531999999996</v>
      </c>
      <c r="I17" s="102">
        <f>H17+(H17*BDI!$D$27)</f>
        <v>30245.62035426715</v>
      </c>
      <c r="J17" s="103">
        <f t="shared" si="0"/>
        <v>7.7590984258554541E-2</v>
      </c>
    </row>
    <row r="18" spans="1:10" s="90" customFormat="1" ht="15.75" customHeight="1">
      <c r="A18" s="100"/>
      <c r="B18" s="104">
        <v>5</v>
      </c>
      <c r="C18" s="324" t="str">
        <f>IF($B18&lt;&gt;"",VLOOKUP($B18,PLANILHA_SINTÉTICA!$A$9:$L$1138,3,0),"")</f>
        <v>PALCO</v>
      </c>
      <c r="D18" s="325"/>
      <c r="E18" s="326"/>
      <c r="F18" s="102">
        <f>IF($B18&lt;&gt;"",VLOOKUP($B18,PLANILHA_SINTÉTICA!$A$9:$L$1138,9,0),"")</f>
        <v>1603.0600000000002</v>
      </c>
      <c r="G18" s="102">
        <f>IF($B18&lt;&gt;"",VLOOKUP($B18,PLANILHA_SINTÉTICA!$A$9:$L$1138,10,0),"")</f>
        <v>1375.6000000000001</v>
      </c>
      <c r="H18" s="102">
        <f>IF($B18&lt;&gt;"",VLOOKUP($B18,PLANILHA_SINTÉTICA!$A$9:$L$1138,12,0),"")</f>
        <v>2978.65816</v>
      </c>
      <c r="I18" s="102">
        <f>H18+(H18*BDI!$D$27)</f>
        <v>3648.0835429056538</v>
      </c>
      <c r="J18" s="103">
        <f t="shared" si="0"/>
        <v>9.3586572018037537E-3</v>
      </c>
    </row>
    <row r="19" spans="1:10" s="90" customFormat="1" ht="15.75" customHeight="1">
      <c r="A19" s="100"/>
      <c r="B19" s="104">
        <v>6</v>
      </c>
      <c r="C19" s="324" t="str">
        <f>IF($B19&lt;&gt;"",VLOOKUP($B19,PLANILHA_SINTÉTICA!$A$9:$L$1138,3,0),"")</f>
        <v>PINTURA EXTERNA</v>
      </c>
      <c r="D19" s="325"/>
      <c r="E19" s="326"/>
      <c r="F19" s="102">
        <f>IF($B19&lt;&gt;"",VLOOKUP($B19,PLANILHA_SINTÉTICA!$A$9:$L$1138,9,0),"")</f>
        <v>8098.77</v>
      </c>
      <c r="G19" s="102">
        <f>IF($B19&lt;&gt;"",VLOOKUP($B19,PLANILHA_SINTÉTICA!$A$9:$L$1138,10,0),"")</f>
        <v>5129.68</v>
      </c>
      <c r="H19" s="102">
        <f>IF($B19&lt;&gt;"",VLOOKUP($B19,PLANILHA_SINTÉTICA!$A$9:$L$1138,12,0),"")</f>
        <v>21891.48315</v>
      </c>
      <c r="I19" s="102">
        <f>H19+(H19*BDI!$D$27)</f>
        <v>26811.387920160472</v>
      </c>
      <c r="J19" s="103">
        <f t="shared" si="0"/>
        <v>6.8780932700217276E-2</v>
      </c>
    </row>
    <row r="20" spans="1:10" s="90" customFormat="1" ht="15.75" customHeight="1">
      <c r="A20" s="100"/>
      <c r="B20" s="104">
        <v>7</v>
      </c>
      <c r="C20" s="324" t="str">
        <f>IF($B20&lt;&gt;"",VLOOKUP($B20,PLANILHA_SINTÉTICA!$A$9:$L$1138,3,0),"")</f>
        <v xml:space="preserve">PINTURA INTERNA </v>
      </c>
      <c r="D20" s="325"/>
      <c r="E20" s="326"/>
      <c r="F20" s="102">
        <f>IF($B20&lt;&gt;"",VLOOKUP($B20,PLANILHA_SINTÉTICA!$A$9:$L$1138,9,0),"")</f>
        <v>14029.8</v>
      </c>
      <c r="G20" s="102">
        <f>IF($B20&lt;&gt;"",VLOOKUP($B20,PLANILHA_SINTÉTICA!$A$9:$L$1138,10,0),"")</f>
        <v>8886.34</v>
      </c>
      <c r="H20" s="102">
        <f>IF($B20&lt;&gt;"",VLOOKUP($B20,PLANILHA_SINTÉTICA!$A$9:$L$1138,12,0),"")</f>
        <v>22916.143575000002</v>
      </c>
      <c r="I20" s="102">
        <f>H20+(H20*BDI!$D$27)</f>
        <v>28066.331130397535</v>
      </c>
      <c r="J20" s="103">
        <f t="shared" si="0"/>
        <v>7.2000317117873844E-2</v>
      </c>
    </row>
    <row r="21" spans="1:10" s="90" customFormat="1" ht="15.75" customHeight="1">
      <c r="A21" s="100"/>
      <c r="B21" s="104">
        <v>8</v>
      </c>
      <c r="C21" s="324" t="str">
        <f>IF($B21&lt;&gt;"",VLOOKUP($B21,PLANILHA_SINTÉTICA!$A$9:$L$1138,3,0),"")</f>
        <v>SALA COORDENAÇÃO</v>
      </c>
      <c r="D21" s="325"/>
      <c r="E21" s="326"/>
      <c r="F21" s="102">
        <f>IF($B21&lt;&gt;"",VLOOKUP($B21,PLANILHA_SINTÉTICA!$A$9:$L$1138,9,0),"")</f>
        <v>483.90000000000003</v>
      </c>
      <c r="G21" s="102">
        <f>IF($B21&lt;&gt;"",VLOOKUP($B21,PLANILHA_SINTÉTICA!$A$9:$L$1138,10,0),"")</f>
        <v>171.94</v>
      </c>
      <c r="H21" s="102">
        <f>IF($B21&lt;&gt;"",VLOOKUP($B21,PLANILHA_SINTÉTICA!$A$9:$L$1138,12,0),"")</f>
        <v>655.8359999999999</v>
      </c>
      <c r="I21" s="102">
        <f>H21+(H21*BDI!$D$27)</f>
        <v>803.22896751773351</v>
      </c>
      <c r="J21" s="103">
        <f t="shared" si="0"/>
        <v>2.0605735787426393E-3</v>
      </c>
    </row>
    <row r="22" spans="1:10" s="90" customFormat="1" ht="15.75" customHeight="1">
      <c r="A22" s="100"/>
      <c r="B22" s="104">
        <v>9</v>
      </c>
      <c r="C22" s="324" t="str">
        <f>IF($B22&lt;&gt;"",VLOOKUP($B22,PLANILHA_SINTÉTICA!$A$9:$L$1138,3,0),"")</f>
        <v>QUADRA</v>
      </c>
      <c r="D22" s="325"/>
      <c r="E22" s="326"/>
      <c r="F22" s="102">
        <f>IF($B22&lt;&gt;"",VLOOKUP($B22,PLANILHA_SINTÉTICA!$A$9:$L$1138,9,0),"")</f>
        <v>87483.87999999999</v>
      </c>
      <c r="G22" s="102">
        <f>IF($B22&lt;&gt;"",VLOOKUP($B22,PLANILHA_SINTÉTICA!$A$9:$L$1138,10,0),"")</f>
        <v>27118.390000000003</v>
      </c>
      <c r="H22" s="102">
        <f>IF($B22&lt;&gt;"",VLOOKUP($B22,PLANILHA_SINTÉTICA!$A$9:$L$1138,12,0),"")</f>
        <v>117467.49980000001</v>
      </c>
      <c r="I22" s="102">
        <f>H22+(H22*BDI!$D$27)</f>
        <v>143867.2146409218</v>
      </c>
      <c r="J22" s="103">
        <f t="shared" si="0"/>
        <v>0.36907157650515726</v>
      </c>
    </row>
    <row r="23" spans="1:10" s="90" customFormat="1" ht="15.75" customHeight="1">
      <c r="A23" s="100"/>
      <c r="B23" s="104">
        <v>10</v>
      </c>
      <c r="C23" s="324" t="str">
        <f>IF($B23&lt;&gt;"",VLOOKUP($B23,PLANILHA_SINTÉTICA!$A$9:$L$1138,3,0),"")</f>
        <v>ARQUIBANCADA</v>
      </c>
      <c r="D23" s="325"/>
      <c r="E23" s="326"/>
      <c r="F23" s="102">
        <f>IF($B23&lt;&gt;"",VLOOKUP($B23,PLANILHA_SINTÉTICA!$A$9:$L$1138,9,0),"")</f>
        <v>9070.4400000000023</v>
      </c>
      <c r="G23" s="102">
        <f>IF($B23&lt;&gt;"",VLOOKUP($B23,PLANILHA_SINTÉTICA!$A$9:$L$1138,10,0),"")</f>
        <v>6775.59</v>
      </c>
      <c r="H23" s="102">
        <f>IF($B23&lt;&gt;"",VLOOKUP($B23,PLANILHA_SINTÉTICA!$A$9:$L$1138,12,0),"")</f>
        <v>15846.055079999998</v>
      </c>
      <c r="I23" s="102">
        <f>H23+(H23*BDI!$D$27)</f>
        <v>19407.306797945734</v>
      </c>
      <c r="J23" s="103">
        <f t="shared" si="0"/>
        <v>4.9786779660080549E-2</v>
      </c>
    </row>
    <row r="24" spans="1:10" s="90" customFormat="1" ht="15.75" customHeight="1">
      <c r="A24" s="100"/>
      <c r="B24" s="104">
        <v>11</v>
      </c>
      <c r="C24" s="324" t="str">
        <f>IF($B24&lt;&gt;"",VLOOKUP($B24,PLANILHA_SINTÉTICA!$A$9:$L$1138,3,0),"")</f>
        <v>REPOSIÇÃO COBERTURA ADMINISTRATIVO E SERVIÇOS</v>
      </c>
      <c r="D24" s="325"/>
      <c r="E24" s="326"/>
      <c r="F24" s="102">
        <f>IF($B24&lt;&gt;"",VLOOKUP($B24,PLANILHA_SINTÉTICA!$A$9:$L$1138,9,0),"")</f>
        <v>13360.77</v>
      </c>
      <c r="G24" s="102">
        <f>IF($B24&lt;&gt;"",VLOOKUP($B24,PLANILHA_SINTÉTICA!$A$9:$L$1138,10,0),"")</f>
        <v>2989.07</v>
      </c>
      <c r="H24" s="102">
        <f>IF($B24&lt;&gt;"",VLOOKUP($B24,PLANILHA_SINTÉTICA!$A$9:$L$1138,12,0),"")</f>
        <v>20049.915675</v>
      </c>
      <c r="I24" s="102">
        <f>H24+(H24*BDI!$D$27)</f>
        <v>24555.945490104041</v>
      </c>
      <c r="J24" s="103">
        <f t="shared" si="0"/>
        <v>6.299490497002741E-2</v>
      </c>
    </row>
    <row r="25" spans="1:10" s="90" customFormat="1" ht="15.75" customHeight="1">
      <c r="A25" s="100"/>
      <c r="B25" s="104">
        <v>12</v>
      </c>
      <c r="C25" s="324" t="str">
        <f>IF($B25&lt;&gt;"",VLOOKUP($B25,PLANILHA_SINTÉTICA!$A$9:$L$1138,3,0),"")</f>
        <v>COBERTURA TRANSLÚCIDA SAGUÃO</v>
      </c>
      <c r="D25" s="325"/>
      <c r="E25" s="326"/>
      <c r="F25" s="102">
        <f>IF($B25&lt;&gt;"",VLOOKUP($B25,PLANILHA_SINTÉTICA!$A$9:$L$1138,9,0),"")</f>
        <v>2123.2799999999997</v>
      </c>
      <c r="G25" s="102">
        <f>IF($B25&lt;&gt;"",VLOOKUP($B25,PLANILHA_SINTÉTICA!$A$9:$L$1138,10,0),"")</f>
        <v>271.81</v>
      </c>
      <c r="H25" s="102">
        <f>IF($B25&lt;&gt;"",VLOOKUP($B25,PLANILHA_SINTÉTICA!$A$9:$L$1138,12,0),"")</f>
        <v>2395.1039999999998</v>
      </c>
      <c r="I25" s="102">
        <f>H25+(H25*BDI!$D$27)</f>
        <v>2933.3810785281594</v>
      </c>
      <c r="J25" s="103">
        <f t="shared" si="0"/>
        <v>7.5251862062174256E-3</v>
      </c>
    </row>
    <row r="26" spans="1:10" s="90" customFormat="1" ht="15.75" customHeight="1">
      <c r="A26" s="100"/>
      <c r="B26" s="104">
        <v>13</v>
      </c>
      <c r="C26" s="324" t="str">
        <f>IF($B26&lt;&gt;"",VLOOKUP($B26,PLANILHA_SINTÉTICA!$A$9:$L$1138,3,0),"")</f>
        <v>PASSARELA COBERTA ATÉ A QUADRA - APROX 7,00 METROS LINEARES</v>
      </c>
      <c r="D26" s="325"/>
      <c r="E26" s="326"/>
      <c r="F26" s="102">
        <f>IF($B26&lt;&gt;"",VLOOKUP($B26,PLANILHA_SINTÉTICA!$A$9:$L$1138,9,0),"")</f>
        <v>12454.61</v>
      </c>
      <c r="G26" s="102">
        <f>IF($B26&lt;&gt;"",VLOOKUP($B26,PLANILHA_SINTÉTICA!$A$9:$L$1138,10,0),"")</f>
        <v>4405.8</v>
      </c>
      <c r="H26" s="102">
        <f>IF($B26&lt;&gt;"",VLOOKUP($B26,PLANILHA_SINTÉTICA!$A$9:$L$1138,12,0),"")</f>
        <v>16860.414129999997</v>
      </c>
      <c r="I26" s="102">
        <f>H26+(H26*BDI!$D$27)</f>
        <v>20649.633496119925</v>
      </c>
      <c r="J26" s="103">
        <f t="shared" si="0"/>
        <v>5.2973798149136476E-2</v>
      </c>
    </row>
    <row r="27" spans="1:10" s="90" customFormat="1" ht="15.75">
      <c r="A27" s="100"/>
      <c r="B27" s="104">
        <v>14</v>
      </c>
      <c r="C27" s="324" t="str">
        <f>IF($B27&lt;&gt;"",VLOOKUP($B27,PLANILHA_SINTÉTICA!$A$9:$L$1138,3,0),"")</f>
        <v>PASSEIO PÚBLICO FRONTAL</v>
      </c>
      <c r="D27" s="325"/>
      <c r="E27" s="326"/>
      <c r="F27" s="102">
        <f>IF($B27&lt;&gt;"",VLOOKUP($B27,PLANILHA_SINTÉTICA!$A$9:$L$1138,9,0),"")</f>
        <v>13202.82</v>
      </c>
      <c r="G27" s="102">
        <f>IF($B27&lt;&gt;"",VLOOKUP($B27,PLANILHA_SINTÉTICA!$A$9:$L$1138,10,0),"")</f>
        <v>4437.6500000000005</v>
      </c>
      <c r="H27" s="102">
        <f>IF($B27&lt;&gt;"",VLOOKUP($B27,PLANILHA_SINTÉTICA!$A$9:$L$1138,12,0),"")</f>
        <v>17640.467300000004</v>
      </c>
      <c r="I27" s="102">
        <f>H27+(H27*BDI!$D$27)</f>
        <v>21604.996273320383</v>
      </c>
      <c r="J27" s="103">
        <f t="shared" si="0"/>
        <v>5.5424650118403876E-2</v>
      </c>
    </row>
    <row r="28" spans="1:10" s="90" customFormat="1" ht="15.75">
      <c r="A28" s="100"/>
      <c r="B28" s="104">
        <v>15</v>
      </c>
      <c r="C28" s="324" t="str">
        <f>IF($B28&lt;&gt;"",VLOOKUP($B28,PLANILHA_SINTÉTICA!$A$9:$L$1138,3,0),"")</f>
        <v>PINTURA EXTERNA DE MURO PRINCIPAL</v>
      </c>
      <c r="D28" s="325"/>
      <c r="E28" s="326"/>
      <c r="F28" s="102">
        <f>IF($B28&lt;&gt;"",VLOOKUP($B28,PLANILHA_SINTÉTICA!$A$9:$L$1138,9,0),"")</f>
        <v>3119.9999999999995</v>
      </c>
      <c r="G28" s="102">
        <f>IF($B28&lt;&gt;"",VLOOKUP($B28,PLANILHA_SINTÉTICA!$A$9:$L$1138,10,0),"")</f>
        <v>2944.8</v>
      </c>
      <c r="H28" s="102">
        <f>IF($B28&lt;&gt;"",VLOOKUP($B28,PLANILHA_SINTÉTICA!$A$9:$L$1138,12,0),"")</f>
        <v>6064.7999999999993</v>
      </c>
      <c r="I28" s="102">
        <f>H28+(H28*BDI!$D$27)</f>
        <v>7427.8067111313667</v>
      </c>
      <c r="J28" s="103">
        <f t="shared" si="0"/>
        <v>1.9055017779381372E-2</v>
      </c>
    </row>
    <row r="29" spans="1:10" s="90" customFormat="1" ht="15.75" customHeight="1">
      <c r="A29" s="100"/>
      <c r="B29" s="104">
        <v>16</v>
      </c>
      <c r="C29" s="324" t="str">
        <f>IF($B29&lt;&gt;"",VLOOKUP($B29,PLANILHA_SINTÉTICA!$A$9:$L$1138,3,0),"")</f>
        <v>MURO DE ARRIMO - LATERAL DIREITA - 20 METROS DE COMP. X ALTURA 1,00</v>
      </c>
      <c r="D29" s="325"/>
      <c r="E29" s="326"/>
      <c r="F29" s="102">
        <f>IF($B29&lt;&gt;"",VLOOKUP($B29,PLANILHA_SINTÉTICA!$A$9:$L$1138,9,0),"")</f>
        <v>6420.39</v>
      </c>
      <c r="G29" s="102">
        <f>IF($B29&lt;&gt;"",VLOOKUP($B29,PLANILHA_SINTÉTICA!$A$9:$L$1138,10,0),"")</f>
        <v>5122.79</v>
      </c>
      <c r="H29" s="102">
        <f>IF($B29&lt;&gt;"",VLOOKUP($B29,PLANILHA_SINTÉTICA!$A$9:$L$1138,12,0),"")</f>
        <v>11543.203200000002</v>
      </c>
      <c r="I29" s="102">
        <f>H29+(H29*BDI!$D$27)</f>
        <v>14137.429461303436</v>
      </c>
      <c r="J29" s="103">
        <f t="shared" si="0"/>
        <v>3.6267633261939713E-2</v>
      </c>
    </row>
    <row r="30" spans="1:10" s="90" customFormat="1" ht="15.75">
      <c r="A30" s="100"/>
      <c r="B30" s="104"/>
      <c r="C30" s="324" t="str">
        <f>IF($B30&lt;&gt;"",VLOOKUP($B30,PLANILHA_SINTÉTICA!$A$9:$L$1138,3,0),"")</f>
        <v/>
      </c>
      <c r="D30" s="325"/>
      <c r="E30" s="326"/>
      <c r="F30" s="102" t="str">
        <f>IF($B30&lt;&gt;"",VLOOKUP($B30,PLANILHA_SINTÉTICA!$A$9:$L$1138,9,0),"")</f>
        <v/>
      </c>
      <c r="G30" s="102" t="str">
        <f>IF($B30&lt;&gt;"",VLOOKUP($B30,PLANILHA_SINTÉTICA!$A$9:$L$1138,10,0),"")</f>
        <v/>
      </c>
      <c r="H30" s="102" t="str">
        <f>IF($B30&lt;&gt;"",VLOOKUP($B30,PLANILHA_SINTÉTICA!$A$9:$L$1138,12,0),"")</f>
        <v/>
      </c>
      <c r="I30" s="102"/>
      <c r="J30" s="103" t="str">
        <f t="shared" si="0"/>
        <v/>
      </c>
    </row>
    <row r="31" spans="1:10" s="90" customFormat="1" ht="15.75" customHeight="1">
      <c r="A31" s="100"/>
      <c r="B31" s="104"/>
      <c r="C31" s="324" t="str">
        <f>IF($B31&lt;&gt;"",VLOOKUP($B31,PLANILHA_SINTÉTICA!$A$9:$L$1138,3,0),"")</f>
        <v/>
      </c>
      <c r="D31" s="325"/>
      <c r="E31" s="326"/>
      <c r="F31" s="102" t="str">
        <f>IF($B31&lt;&gt;"",VLOOKUP($B31,PLANILHA_SINTÉTICA!$A$9:$L$1138,9,0),"")</f>
        <v/>
      </c>
      <c r="G31" s="102" t="str">
        <f>IF($B31&lt;&gt;"",VLOOKUP($B31,PLANILHA_SINTÉTICA!$A$9:$L$1138,10,0),"")</f>
        <v/>
      </c>
      <c r="H31" s="102" t="str">
        <f>IF($B31&lt;&gt;"",VLOOKUP($B31,PLANILHA_SINTÉTICA!$A$9:$L$1138,12,0),"")</f>
        <v/>
      </c>
      <c r="I31" s="102" t="str">
        <f t="shared" ref="I31:I36" si="1">IF($B31&lt;&gt;"",ROUND((1+$H$10)*$H31,2)," ")</f>
        <v xml:space="preserve"> </v>
      </c>
      <c r="J31" s="103" t="str">
        <f t="shared" si="0"/>
        <v/>
      </c>
    </row>
    <row r="32" spans="1:10" s="90" customFormat="1" ht="15.75" customHeight="1">
      <c r="A32" s="100"/>
      <c r="B32" s="104"/>
      <c r="C32" s="324" t="str">
        <f>IF($B32&lt;&gt;"",VLOOKUP($B32,PLANILHA_SINTÉTICA!$A$9:$L$1138,3,0),"")</f>
        <v/>
      </c>
      <c r="D32" s="325"/>
      <c r="E32" s="326"/>
      <c r="F32" s="102" t="str">
        <f>IF($B32&lt;&gt;"",VLOOKUP($B32,PLANILHA_SINTÉTICA!$A$9:$L$1138,9,0),"")</f>
        <v/>
      </c>
      <c r="G32" s="102" t="str">
        <f>IF($B32&lt;&gt;"",VLOOKUP($B32,PLANILHA_SINTÉTICA!$A$9:$L$1138,10,0),"")</f>
        <v/>
      </c>
      <c r="H32" s="102" t="str">
        <f>IF($B32&lt;&gt;"",VLOOKUP($B32,PLANILHA_SINTÉTICA!$A$9:$L$1138,12,0),"")</f>
        <v/>
      </c>
      <c r="I32" s="102" t="str">
        <f t="shared" si="1"/>
        <v xml:space="preserve"> </v>
      </c>
      <c r="J32" s="103" t="str">
        <f t="shared" si="0"/>
        <v/>
      </c>
    </row>
    <row r="33" spans="1:10" s="90" customFormat="1" ht="15.75" customHeight="1">
      <c r="A33" s="100"/>
      <c r="B33" s="104"/>
      <c r="C33" s="324" t="str">
        <f>IF($B33&lt;&gt;"",VLOOKUP($B33,PLANILHA_SINTÉTICA!$A$9:$L$1138,3,0),"")</f>
        <v/>
      </c>
      <c r="D33" s="325"/>
      <c r="E33" s="326"/>
      <c r="F33" s="102" t="str">
        <f>IF($B33&lt;&gt;"",VLOOKUP($B33,PLANILHA_SINTÉTICA!$A$9:$L$1138,9,0),"")</f>
        <v/>
      </c>
      <c r="G33" s="102" t="str">
        <f>IF($B33&lt;&gt;"",VLOOKUP($B33,PLANILHA_SINTÉTICA!$A$9:$L$1138,10,0),"")</f>
        <v/>
      </c>
      <c r="H33" s="102" t="str">
        <f>IF($B33&lt;&gt;"",VLOOKUP($B33,PLANILHA_SINTÉTICA!$A$9:$L$1138,12,0),"")</f>
        <v/>
      </c>
      <c r="I33" s="102" t="str">
        <f t="shared" si="1"/>
        <v xml:space="preserve"> </v>
      </c>
      <c r="J33" s="103" t="str">
        <f t="shared" si="0"/>
        <v/>
      </c>
    </row>
    <row r="34" spans="1:10" s="90" customFormat="1" ht="15.75" customHeight="1">
      <c r="A34" s="100"/>
      <c r="B34" s="104"/>
      <c r="C34" s="324" t="str">
        <f>IF($B34&lt;&gt;"",VLOOKUP($B34,PLANILHA_SINTÉTICA!$A$9:$L$1138,3,0),"")</f>
        <v/>
      </c>
      <c r="D34" s="325"/>
      <c r="E34" s="326"/>
      <c r="F34" s="102" t="str">
        <f>IF($B34&lt;&gt;"",VLOOKUP($B34,PLANILHA_SINTÉTICA!$A$9:$L$1138,9,0),"")</f>
        <v/>
      </c>
      <c r="G34" s="102" t="str">
        <f>IF($B34&lt;&gt;"",VLOOKUP($B34,PLANILHA_SINTÉTICA!$A$9:$L$1138,10,0),"")</f>
        <v/>
      </c>
      <c r="H34" s="102" t="str">
        <f>IF($B34&lt;&gt;"",VLOOKUP($B34,PLANILHA_SINTÉTICA!$A$9:$L$1138,12,0),"")</f>
        <v/>
      </c>
      <c r="I34" s="102" t="str">
        <f t="shared" si="1"/>
        <v xml:space="preserve"> </v>
      </c>
      <c r="J34" s="103" t="str">
        <f t="shared" si="0"/>
        <v/>
      </c>
    </row>
    <row r="35" spans="1:10" s="90" customFormat="1" ht="15.75" customHeight="1">
      <c r="A35" s="100"/>
      <c r="B35" s="104"/>
      <c r="C35" s="324" t="str">
        <f>IF($B35&lt;&gt;"",VLOOKUP($B35,PLANILHA_SINTÉTICA!$A$9:$L$1138,3,0),"")</f>
        <v/>
      </c>
      <c r="D35" s="325"/>
      <c r="E35" s="326"/>
      <c r="F35" s="102" t="str">
        <f>IF($B35&lt;&gt;"",VLOOKUP($B35,PLANILHA_SINTÉTICA!$A$9:$L$1138,9,0),"")</f>
        <v/>
      </c>
      <c r="G35" s="102" t="str">
        <f>IF($B35&lt;&gt;"",VLOOKUP($B35,PLANILHA_SINTÉTICA!$A$9:$L$1138,10,0),"")</f>
        <v/>
      </c>
      <c r="H35" s="102" t="str">
        <f>IF($B35&lt;&gt;"",VLOOKUP($B35,PLANILHA_SINTÉTICA!$A$9:$L$1138,12,0),"")</f>
        <v/>
      </c>
      <c r="I35" s="102" t="str">
        <f t="shared" si="1"/>
        <v xml:space="preserve"> </v>
      </c>
      <c r="J35" s="103" t="str">
        <f t="shared" si="0"/>
        <v/>
      </c>
    </row>
    <row r="36" spans="1:10" s="90" customFormat="1" ht="15.75" customHeight="1">
      <c r="A36" s="100"/>
      <c r="B36" s="104"/>
      <c r="C36" s="324" t="str">
        <f>IF($B36&lt;&gt;"",VLOOKUP($B36,PLANILHA_SINTÉTICA!$A$9:$L$1138,3,0),"")</f>
        <v/>
      </c>
      <c r="D36" s="325"/>
      <c r="E36" s="326"/>
      <c r="F36" s="102" t="str">
        <f>IF($B36&lt;&gt;"",VLOOKUP($B36,PLANILHA_SINTÉTICA!$A$9:$L$1138,9,0),"")</f>
        <v/>
      </c>
      <c r="G36" s="102" t="str">
        <f>IF($B36&lt;&gt;"",VLOOKUP($B36,PLANILHA_SINTÉTICA!$A$9:$L$1138,10,0),"")</f>
        <v/>
      </c>
      <c r="H36" s="102" t="str">
        <f>IF($B36&lt;&gt;"",VLOOKUP($B36,PLANILHA_SINTÉTICA!$A$9:$L$1138,12,0),"")</f>
        <v/>
      </c>
      <c r="I36" s="102" t="str">
        <f t="shared" si="1"/>
        <v xml:space="preserve"> </v>
      </c>
      <c r="J36" s="103" t="str">
        <f t="shared" si="0"/>
        <v/>
      </c>
    </row>
    <row r="37" spans="1:10" s="111" customFormat="1" ht="20.100000000000001" customHeight="1">
      <c r="A37" s="105"/>
      <c r="B37" s="106" t="s">
        <v>11</v>
      </c>
      <c r="C37" s="107"/>
      <c r="D37" s="107"/>
      <c r="E37" s="107"/>
      <c r="F37" s="108">
        <f>SUMIF(F14:F36,"&gt;0",F14:F36)</f>
        <v>219234.41999999998</v>
      </c>
      <c r="G37" s="108">
        <f>SUMIF(G14:G36,"&gt;0",G14:G36)</f>
        <v>80880.539999999979</v>
      </c>
      <c r="H37" s="108">
        <f>SUMIF(H14:H36,"&gt;0",H14:H36)</f>
        <v>318278.37004499999</v>
      </c>
      <c r="I37" s="109">
        <f>SUM(I14:I36)</f>
        <v>389808.43771075783</v>
      </c>
      <c r="J37" s="110">
        <f>SUM(J14:J36)</f>
        <v>0.99999999999999978</v>
      </c>
    </row>
    <row r="38" spans="1:10" s="116" customFormat="1" ht="20.100000000000001" customHeight="1">
      <c r="A38" s="112"/>
      <c r="B38" s="106" t="s">
        <v>12</v>
      </c>
      <c r="C38" s="107"/>
      <c r="D38" s="107"/>
      <c r="E38" s="107"/>
      <c r="F38" s="113">
        <f>IF(H37=0,0,F37/$H$37)</f>
        <v>0.68881344330437344</v>
      </c>
      <c r="G38" s="113">
        <f>IF(H37=0,0,G37/$H$37)</f>
        <v>0.25411887081288193</v>
      </c>
      <c r="H38" s="113">
        <f>F38+G38</f>
        <v>0.94293231411725542</v>
      </c>
      <c r="I38" s="114" t="s">
        <v>13</v>
      </c>
      <c r="J38" s="115" t="s">
        <v>13</v>
      </c>
    </row>
    <row r="39" spans="1:10" s="81" customFormat="1" ht="9" customHeight="1">
      <c r="A39" s="117"/>
      <c r="B39" s="118"/>
      <c r="C39" s="119"/>
      <c r="D39" s="119"/>
      <c r="E39" s="119"/>
      <c r="F39" s="120"/>
      <c r="G39" s="120"/>
      <c r="H39" s="120"/>
      <c r="I39" s="120"/>
      <c r="J39" s="120"/>
    </row>
    <row r="40" spans="1:10" s="81" customFormat="1" ht="15.75">
      <c r="A40" s="117"/>
      <c r="B40" s="346" t="s">
        <v>160</v>
      </c>
      <c r="C40" s="347"/>
      <c r="D40" s="347"/>
      <c r="E40" s="146">
        <v>150</v>
      </c>
      <c r="F40" s="121"/>
      <c r="G40" s="122"/>
      <c r="H40" s="122"/>
      <c r="I40" s="122"/>
      <c r="J40" s="123"/>
    </row>
    <row r="41" spans="1:10" s="81" customFormat="1" ht="15.75">
      <c r="A41" s="117"/>
      <c r="B41" s="124"/>
      <c r="C41" s="124"/>
      <c r="D41" s="124"/>
      <c r="E41" s="124"/>
      <c r="F41" s="124"/>
      <c r="G41" s="124"/>
      <c r="H41" s="124"/>
      <c r="I41" s="124"/>
      <c r="J41" s="124"/>
    </row>
    <row r="42" spans="1:10">
      <c r="B42" s="124"/>
      <c r="C42" s="124"/>
      <c r="D42" s="124"/>
      <c r="E42" s="124"/>
      <c r="F42" s="124"/>
      <c r="G42" s="124"/>
      <c r="H42" s="124"/>
      <c r="I42" s="124"/>
      <c r="J42" s="124"/>
    </row>
    <row r="43" spans="1:10">
      <c r="B43" s="124"/>
      <c r="C43" s="124"/>
      <c r="D43" s="124"/>
      <c r="E43" s="124"/>
      <c r="F43" s="124"/>
      <c r="G43" s="124"/>
      <c r="H43" s="124"/>
      <c r="I43" s="124"/>
      <c r="J43" s="124"/>
    </row>
    <row r="44" spans="1:10" ht="15.75">
      <c r="B44" s="124"/>
      <c r="C44" s="124"/>
      <c r="D44" s="126"/>
      <c r="E44" s="124"/>
      <c r="F44" s="124"/>
      <c r="G44" s="124"/>
      <c r="H44" s="124"/>
      <c r="I44" s="124"/>
      <c r="J44" s="124"/>
    </row>
    <row r="45" spans="1:10" ht="15.75">
      <c r="B45" s="124"/>
      <c r="C45" s="125"/>
      <c r="E45" s="125"/>
      <c r="F45" s="124"/>
      <c r="G45" s="124"/>
      <c r="H45" s="124"/>
      <c r="I45" s="124"/>
      <c r="J45" s="124"/>
    </row>
    <row r="46" spans="1:10" ht="15.75">
      <c r="B46" s="124"/>
      <c r="C46" s="124"/>
      <c r="D46" s="127" t="s">
        <v>14</v>
      </c>
      <c r="E46" s="128"/>
      <c r="F46" s="124"/>
      <c r="G46" s="124"/>
      <c r="H46" s="124"/>
      <c r="I46" s="124"/>
      <c r="J46" s="124"/>
    </row>
    <row r="47" spans="1:10" ht="15.75">
      <c r="B47" s="124"/>
      <c r="C47" s="124"/>
      <c r="D47" s="129" t="s">
        <v>15</v>
      </c>
      <c r="E47" s="130"/>
      <c r="F47" s="124"/>
      <c r="G47" s="124"/>
      <c r="H47" s="124"/>
      <c r="I47" s="124"/>
      <c r="J47" s="124"/>
    </row>
    <row r="48" spans="1:10" ht="6" customHeight="1">
      <c r="B48" s="124"/>
      <c r="C48" s="124"/>
      <c r="D48" s="124"/>
      <c r="E48" s="124"/>
      <c r="F48" s="124"/>
      <c r="G48" s="124"/>
      <c r="H48" s="124"/>
      <c r="I48" s="124"/>
      <c r="J48" s="124"/>
    </row>
    <row r="49" spans="2:10">
      <c r="B49" s="124"/>
      <c r="C49" s="124"/>
      <c r="D49" s="124"/>
      <c r="E49" s="124"/>
      <c r="F49" s="124"/>
      <c r="G49" s="124"/>
      <c r="H49" s="124"/>
      <c r="I49" s="124"/>
      <c r="J49" s="124"/>
    </row>
    <row r="50" spans="2:10">
      <c r="B50" s="124"/>
      <c r="C50" s="124"/>
      <c r="D50" s="124"/>
      <c r="E50" s="124"/>
      <c r="F50" s="124"/>
      <c r="G50" s="124"/>
      <c r="H50" s="124"/>
      <c r="I50" s="124"/>
      <c r="J50" s="124"/>
    </row>
    <row r="51" spans="2:10">
      <c r="B51" s="124"/>
      <c r="C51" s="124"/>
      <c r="D51" s="124"/>
      <c r="E51" s="124"/>
      <c r="F51" s="124"/>
      <c r="G51" s="124"/>
      <c r="H51" s="124"/>
      <c r="I51" s="124"/>
      <c r="J51" s="124"/>
    </row>
    <row r="52" spans="2:10">
      <c r="B52" s="124"/>
      <c r="C52" s="124"/>
      <c r="D52" s="124"/>
      <c r="E52" s="124"/>
      <c r="F52" s="124"/>
      <c r="G52" s="124"/>
      <c r="H52" s="124"/>
      <c r="I52" s="124"/>
      <c r="J52" s="124"/>
    </row>
    <row r="53" spans="2:10">
      <c r="B53" s="124"/>
      <c r="C53" s="124"/>
      <c r="D53" s="124"/>
      <c r="E53" s="124"/>
      <c r="F53" s="124"/>
      <c r="G53" s="124"/>
      <c r="H53" s="124"/>
      <c r="I53" s="124"/>
      <c r="J53" s="124"/>
    </row>
    <row r="54" spans="2:10">
      <c r="B54" s="124"/>
      <c r="C54" s="124"/>
      <c r="D54" s="124"/>
      <c r="E54" s="124"/>
      <c r="F54" s="124"/>
      <c r="G54" s="124"/>
      <c r="H54" s="124"/>
      <c r="I54" s="124"/>
      <c r="J54" s="124"/>
    </row>
    <row r="55" spans="2:10">
      <c r="B55" s="124"/>
      <c r="C55" s="124"/>
      <c r="D55" s="124"/>
      <c r="E55" s="124"/>
      <c r="F55" s="124"/>
      <c r="G55" s="124"/>
      <c r="H55" s="124"/>
      <c r="I55" s="124"/>
      <c r="J55" s="124"/>
    </row>
    <row r="56" spans="2:10">
      <c r="B56" s="124"/>
      <c r="C56" s="124"/>
      <c r="D56" s="124"/>
      <c r="E56" s="124"/>
      <c r="F56" s="124"/>
      <c r="G56" s="124"/>
      <c r="H56" s="124"/>
      <c r="I56" s="124"/>
      <c r="J56" s="124"/>
    </row>
  </sheetData>
  <mergeCells count="40">
    <mergeCell ref="K2:L3"/>
    <mergeCell ref="D7:F7"/>
    <mergeCell ref="H7:I7"/>
    <mergeCell ref="J12:J13"/>
    <mergeCell ref="F12:H12"/>
    <mergeCell ref="C12:E13"/>
    <mergeCell ref="H10:I10"/>
    <mergeCell ref="B40:D40"/>
    <mergeCell ref="C32:E32"/>
    <mergeCell ref="C33:E33"/>
    <mergeCell ref="C24:E24"/>
    <mergeCell ref="C35:E35"/>
    <mergeCell ref="C36:E36"/>
    <mergeCell ref="C25:E25"/>
    <mergeCell ref="C26:E26"/>
    <mergeCell ref="C27:E27"/>
    <mergeCell ref="C28:E28"/>
    <mergeCell ref="C34:E34"/>
    <mergeCell ref="C29:E29"/>
    <mergeCell ref="C31:E31"/>
    <mergeCell ref="C30:E30"/>
    <mergeCell ref="E1:J1"/>
    <mergeCell ref="B2:J6"/>
    <mergeCell ref="B12:B13"/>
    <mergeCell ref="C14:E14"/>
    <mergeCell ref="D9:F9"/>
    <mergeCell ref="D10:E10"/>
    <mergeCell ref="I12:I13"/>
    <mergeCell ref="H9:J9"/>
    <mergeCell ref="H8:I8"/>
    <mergeCell ref="D8:E8"/>
    <mergeCell ref="C22:E22"/>
    <mergeCell ref="C18:E18"/>
    <mergeCell ref="C23:E23"/>
    <mergeCell ref="C20:E20"/>
    <mergeCell ref="C15:E15"/>
    <mergeCell ref="C16:E16"/>
    <mergeCell ref="C17:E17"/>
    <mergeCell ref="C19:E19"/>
    <mergeCell ref="C21:E21"/>
  </mergeCells>
  <conditionalFormatting sqref="B40">
    <cfRule type="cellIs" dxfId="2" priority="3" operator="equal">
      <formula>"PREENCHER PRAZO NA FOLHA DE FECHAMENTO!"</formula>
    </cfRule>
  </conditionalFormatting>
  <conditionalFormatting sqref="J37">
    <cfRule type="cellIs" dxfId="1" priority="1" operator="greaterThan">
      <formula>1</formula>
    </cfRule>
    <cfRule type="cellIs" dxfId="0" priority="2" operator="lessThan">
      <formula>1</formula>
    </cfRule>
  </conditionalFormatting>
  <printOptions horizontalCentered="1" verticalCentered="1"/>
  <pageMargins left="0.98425196850393704" right="0.39370078740157483" top="0.39370078740157483" bottom="0.39370078740157483" header="0" footer="0"/>
  <pageSetup paperSize="9" scale="6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>
    <pageSetUpPr fitToPage="1"/>
  </sheetPr>
  <dimension ref="A1:AJ1296"/>
  <sheetViews>
    <sheetView zoomScale="80" zoomScaleNormal="80" zoomScaleSheetLayoutView="70" workbookViewId="0">
      <pane ySplit="8" topLeftCell="A9" activePane="bottomLeft" state="frozen"/>
      <selection activeCell="D37" sqref="D37"/>
      <selection pane="bottomLeft" activeCell="H14" sqref="H14"/>
    </sheetView>
  </sheetViews>
  <sheetFormatPr defaultColWidth="10.42578125" defaultRowHeight="15"/>
  <cols>
    <col min="1" max="1" width="6.85546875" style="11" customWidth="1"/>
    <col min="2" max="2" width="11.5703125" style="145" customWidth="1"/>
    <col min="3" max="3" width="79.42578125" style="8" customWidth="1"/>
    <col min="4" max="4" width="9.5703125" style="5" customWidth="1"/>
    <col min="5" max="5" width="10.85546875" style="6" customWidth="1"/>
    <col min="6" max="6" width="10.85546875" style="12" hidden="1" customWidth="1"/>
    <col min="7" max="7" width="9.5703125" style="10" hidden="1" customWidth="1"/>
    <col min="8" max="8" width="9.7109375" style="12" customWidth="1"/>
    <col min="9" max="9" width="14.7109375" style="12" hidden="1" customWidth="1"/>
    <col min="10" max="10" width="13" style="12" hidden="1" customWidth="1"/>
    <col min="11" max="11" width="19.140625" style="12" customWidth="1"/>
    <col min="12" max="12" width="22.7109375" style="7" customWidth="1"/>
    <col min="13" max="13" width="51.28515625" style="263" customWidth="1"/>
    <col min="14" max="36" width="10.42578125" style="3" customWidth="1"/>
    <col min="37" max="16384" width="10.42578125" style="4"/>
  </cols>
  <sheetData>
    <row r="1" spans="1:36" s="16" customFormat="1" ht="23.25">
      <c r="A1" s="131"/>
      <c r="B1" s="143"/>
      <c r="C1" s="13"/>
      <c r="D1" s="402" t="s">
        <v>190</v>
      </c>
      <c r="E1" s="14"/>
      <c r="F1" s="14"/>
      <c r="G1" s="14"/>
      <c r="H1" s="14"/>
      <c r="I1" s="155"/>
      <c r="J1" s="155"/>
      <c r="K1" s="155"/>
      <c r="L1" s="302"/>
      <c r="M1" s="258" t="s">
        <v>206</v>
      </c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</row>
    <row r="2" spans="1:36" s="16" customFormat="1" ht="12.75">
      <c r="A2" s="17"/>
      <c r="B2" s="144"/>
      <c r="C2" s="236" t="s">
        <v>195</v>
      </c>
      <c r="D2" s="221"/>
      <c r="E2" s="222"/>
      <c r="F2" s="223"/>
      <c r="G2" s="223"/>
      <c r="H2" s="223"/>
      <c r="I2" s="223" t="s">
        <v>61</v>
      </c>
      <c r="J2" s="292" t="s">
        <v>77</v>
      </c>
      <c r="K2" s="292"/>
      <c r="L2" s="19"/>
      <c r="M2" s="259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</row>
    <row r="3" spans="1:36" s="22" customFormat="1" ht="12.75">
      <c r="A3" s="132"/>
      <c r="B3" s="144"/>
      <c r="C3" s="220" t="s">
        <v>49</v>
      </c>
      <c r="D3" s="224" t="s">
        <v>62</v>
      </c>
      <c r="E3" s="297" t="s">
        <v>197</v>
      </c>
      <c r="F3" s="297"/>
      <c r="G3" s="297"/>
      <c r="H3" s="297"/>
      <c r="I3" s="225" t="s">
        <v>48</v>
      </c>
      <c r="J3" s="296" t="s">
        <v>77</v>
      </c>
      <c r="K3" s="296"/>
      <c r="L3" s="20"/>
      <c r="M3" s="260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</row>
    <row r="4" spans="1:36" s="16" customFormat="1">
      <c r="A4" s="17"/>
      <c r="B4" s="144"/>
      <c r="C4" s="232" t="s">
        <v>196</v>
      </c>
      <c r="D4" s="224" t="s">
        <v>64</v>
      </c>
      <c r="E4" s="299" t="s">
        <v>168</v>
      </c>
      <c r="F4" s="299"/>
      <c r="G4" s="299"/>
      <c r="H4" s="226"/>
      <c r="I4" s="227" t="s">
        <v>170</v>
      </c>
      <c r="J4" s="293" t="s">
        <v>169</v>
      </c>
      <c r="K4" s="293"/>
      <c r="L4" s="23"/>
      <c r="M4" s="259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</row>
    <row r="5" spans="1:36" s="16" customFormat="1" ht="31.5" customHeight="1">
      <c r="A5" s="17"/>
      <c r="B5" s="144"/>
      <c r="C5" s="228" t="s">
        <v>171</v>
      </c>
      <c r="D5" s="298" t="s">
        <v>65</v>
      </c>
      <c r="E5" s="298"/>
      <c r="F5" s="301" t="s">
        <v>77</v>
      </c>
      <c r="G5" s="301"/>
      <c r="H5" s="301"/>
      <c r="I5" s="229" t="s">
        <v>59</v>
      </c>
      <c r="J5" s="294" t="s">
        <v>77</v>
      </c>
      <c r="K5" s="294"/>
      <c r="L5" s="24"/>
      <c r="M5" s="259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</row>
    <row r="6" spans="1:36" s="16" customFormat="1" ht="12.75">
      <c r="A6" s="17"/>
      <c r="B6" s="144"/>
      <c r="C6" s="230">
        <v>43649</v>
      </c>
      <c r="D6" s="300" t="s">
        <v>67</v>
      </c>
      <c r="E6" s="300"/>
      <c r="F6" s="295" t="s">
        <v>198</v>
      </c>
      <c r="G6" s="295"/>
      <c r="H6" s="295"/>
      <c r="I6" s="231" t="s">
        <v>68</v>
      </c>
      <c r="J6" s="295" t="s">
        <v>199</v>
      </c>
      <c r="K6" s="295"/>
      <c r="L6" s="25"/>
      <c r="M6" s="259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</row>
    <row r="7" spans="1:36" s="16" customFormat="1" ht="12.75">
      <c r="A7" s="17"/>
      <c r="B7" s="144"/>
      <c r="C7" s="26"/>
      <c r="D7" s="18"/>
      <c r="E7" s="27"/>
      <c r="F7" s="9"/>
      <c r="G7" s="9"/>
      <c r="H7" s="9"/>
      <c r="I7" s="9"/>
      <c r="J7" s="9"/>
      <c r="K7" s="9"/>
      <c r="L7" s="28"/>
      <c r="M7" s="259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</row>
    <row r="8" spans="1:36" s="16" customFormat="1" ht="38.25">
      <c r="A8" s="200" t="s">
        <v>69</v>
      </c>
      <c r="B8" s="201" t="s">
        <v>70</v>
      </c>
      <c r="C8" s="202" t="s">
        <v>71</v>
      </c>
      <c r="D8" s="202" t="s">
        <v>72</v>
      </c>
      <c r="E8" s="203" t="s">
        <v>73</v>
      </c>
      <c r="F8" s="203" t="s">
        <v>74</v>
      </c>
      <c r="G8" s="203" t="s">
        <v>75</v>
      </c>
      <c r="H8" s="203" t="s">
        <v>76</v>
      </c>
      <c r="I8" s="203" t="s">
        <v>74</v>
      </c>
      <c r="J8" s="203" t="s">
        <v>75</v>
      </c>
      <c r="K8" s="203" t="s">
        <v>161</v>
      </c>
      <c r="L8" s="204" t="s">
        <v>167</v>
      </c>
      <c r="M8" s="259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</row>
    <row r="9" spans="1:36" s="140" customFormat="1">
      <c r="A9" s="205">
        <v>1</v>
      </c>
      <c r="B9" s="206"/>
      <c r="C9" s="207" t="s">
        <v>85</v>
      </c>
      <c r="D9" s="208"/>
      <c r="E9" s="209"/>
      <c r="F9" s="210"/>
      <c r="G9" s="211"/>
      <c r="H9" s="211"/>
      <c r="I9" s="198">
        <v>786.7</v>
      </c>
      <c r="J9" s="198">
        <v>98.55</v>
      </c>
      <c r="K9" s="199"/>
      <c r="L9" s="198">
        <f>SUM(K10)</f>
        <v>885.25</v>
      </c>
      <c r="M9" s="261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</row>
    <row r="10" spans="1:36" s="140" customFormat="1">
      <c r="A10" s="212" t="s">
        <v>164</v>
      </c>
      <c r="B10" s="240" t="s">
        <v>31</v>
      </c>
      <c r="C10" s="214" t="s">
        <v>51</v>
      </c>
      <c r="D10" s="215" t="s">
        <v>57</v>
      </c>
      <c r="E10" s="216">
        <v>2.5</v>
      </c>
      <c r="F10" s="217">
        <v>314.68</v>
      </c>
      <c r="G10" s="217">
        <v>39.42</v>
      </c>
      <c r="H10" s="218">
        <v>354.1</v>
      </c>
      <c r="I10" s="217">
        <v>786.7</v>
      </c>
      <c r="J10" s="217">
        <v>98.55</v>
      </c>
      <c r="K10" s="217">
        <f>H10*E10</f>
        <v>885.25</v>
      </c>
      <c r="L10" s="218"/>
      <c r="M10" s="261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</row>
    <row r="11" spans="1:36" s="140" customFormat="1">
      <c r="A11" s="212"/>
      <c r="B11" s="240"/>
      <c r="C11" s="214" t="s">
        <v>58</v>
      </c>
      <c r="D11" s="215" t="s">
        <v>58</v>
      </c>
      <c r="E11" s="216"/>
      <c r="F11" s="217" t="s">
        <v>58</v>
      </c>
      <c r="G11" s="217" t="s">
        <v>58</v>
      </c>
      <c r="H11" s="218" t="s">
        <v>58</v>
      </c>
      <c r="I11" s="217" t="s">
        <v>58</v>
      </c>
      <c r="J11" s="217" t="s">
        <v>58</v>
      </c>
      <c r="K11" s="217" t="s">
        <v>58</v>
      </c>
      <c r="L11" s="218"/>
      <c r="M11" s="261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</row>
    <row r="12" spans="1:36" s="140" customFormat="1">
      <c r="A12" s="205">
        <v>2</v>
      </c>
      <c r="B12" s="206"/>
      <c r="C12" s="207" t="s">
        <v>200</v>
      </c>
      <c r="D12" s="208"/>
      <c r="E12" s="209"/>
      <c r="F12" s="210"/>
      <c r="G12" s="211"/>
      <c r="H12" s="304"/>
      <c r="I12" s="198">
        <v>19728.919999999998</v>
      </c>
      <c r="J12" s="198">
        <v>4183.33</v>
      </c>
      <c r="K12" s="219"/>
      <c r="L12" s="198">
        <f>SUM(L13:L37)</f>
        <v>26847.247015000001</v>
      </c>
      <c r="M12" s="261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</row>
    <row r="13" spans="1:36" s="140" customFormat="1">
      <c r="A13" s="245" t="s">
        <v>165</v>
      </c>
      <c r="B13" s="246"/>
      <c r="C13" s="247" t="s">
        <v>202</v>
      </c>
      <c r="D13" s="248"/>
      <c r="E13" s="249"/>
      <c r="F13" s="250"/>
      <c r="G13" s="250"/>
      <c r="H13" s="305"/>
      <c r="I13" s="252">
        <v>544.91</v>
      </c>
      <c r="J13" s="252">
        <v>685.79</v>
      </c>
      <c r="K13" s="250"/>
      <c r="L13" s="252">
        <f>SUM(K14:K17)</f>
        <v>1691.8944150000002</v>
      </c>
      <c r="M13" s="261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</row>
    <row r="14" spans="1:36" s="140" customFormat="1" ht="45">
      <c r="A14" s="245" t="s">
        <v>208</v>
      </c>
      <c r="B14" s="246">
        <v>95952</v>
      </c>
      <c r="C14" s="214" t="s">
        <v>179</v>
      </c>
      <c r="D14" s="215" t="s">
        <v>53</v>
      </c>
      <c r="E14" s="216">
        <v>0.35549999999999998</v>
      </c>
      <c r="F14" s="217">
        <v>956.8599999999999</v>
      </c>
      <c r="G14" s="217">
        <v>340.47</v>
      </c>
      <c r="H14" s="218">
        <v>1297.33</v>
      </c>
      <c r="I14" s="217">
        <v>340.16</v>
      </c>
      <c r="J14" s="217">
        <v>121.04</v>
      </c>
      <c r="K14" s="217">
        <f>H14*E14</f>
        <v>461.20081499999998</v>
      </c>
      <c r="L14" s="252"/>
      <c r="M14" s="272" t="s">
        <v>341</v>
      </c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</row>
    <row r="15" spans="1:36" s="140" customFormat="1" ht="60">
      <c r="A15" s="212" t="s">
        <v>209</v>
      </c>
      <c r="B15" s="213">
        <v>87523</v>
      </c>
      <c r="C15" s="214" t="s">
        <v>1</v>
      </c>
      <c r="D15" s="215" t="s">
        <v>57</v>
      </c>
      <c r="E15" s="216">
        <v>9.48</v>
      </c>
      <c r="F15" s="217">
        <v>28.72</v>
      </c>
      <c r="G15" s="217">
        <v>39.200000000000003</v>
      </c>
      <c r="H15" s="218">
        <v>67.92</v>
      </c>
      <c r="I15" s="217">
        <v>272.27</v>
      </c>
      <c r="J15" s="217">
        <v>371.62</v>
      </c>
      <c r="K15" s="217">
        <f>H15*E15</f>
        <v>643.88160000000005</v>
      </c>
      <c r="L15" s="217"/>
      <c r="M15" s="255" t="s">
        <v>207</v>
      </c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</row>
    <row r="16" spans="1:36" s="140" customFormat="1" ht="45">
      <c r="A16" s="212" t="s">
        <v>210</v>
      </c>
      <c r="B16" s="213">
        <v>87904</v>
      </c>
      <c r="C16" s="214" t="s">
        <v>159</v>
      </c>
      <c r="D16" s="215" t="s">
        <v>57</v>
      </c>
      <c r="E16" s="216">
        <v>18.96</v>
      </c>
      <c r="F16" s="217">
        <v>2.4699999999999998</v>
      </c>
      <c r="G16" s="217">
        <v>4.71</v>
      </c>
      <c r="H16" s="218">
        <v>7.18</v>
      </c>
      <c r="I16" s="217">
        <v>46.83</v>
      </c>
      <c r="J16" s="217">
        <v>89.3</v>
      </c>
      <c r="K16" s="217">
        <f>H16*E16</f>
        <v>136.1328</v>
      </c>
      <c r="L16" s="217"/>
      <c r="M16" s="262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</row>
    <row r="17" spans="1:36" s="140" customFormat="1" ht="60">
      <c r="A17" s="212" t="s">
        <v>340</v>
      </c>
      <c r="B17" s="213">
        <v>87529</v>
      </c>
      <c r="C17" s="214" t="s">
        <v>157</v>
      </c>
      <c r="D17" s="215" t="s">
        <v>57</v>
      </c>
      <c r="E17" s="216">
        <v>18.96</v>
      </c>
      <c r="F17" s="217">
        <v>11.91</v>
      </c>
      <c r="G17" s="217">
        <v>11.86</v>
      </c>
      <c r="H17" s="218">
        <v>23.77</v>
      </c>
      <c r="I17" s="217">
        <v>225.81</v>
      </c>
      <c r="J17" s="217">
        <v>224.87</v>
      </c>
      <c r="K17" s="217">
        <f>H17*E17</f>
        <v>450.67920000000004</v>
      </c>
      <c r="L17" s="217"/>
      <c r="M17" s="255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</row>
    <row r="18" spans="1:36" s="140" customFormat="1">
      <c r="A18" s="212"/>
      <c r="B18" s="213"/>
      <c r="C18" s="241"/>
      <c r="D18" s="215" t="s">
        <v>58</v>
      </c>
      <c r="E18" s="216"/>
      <c r="F18" s="217" t="s">
        <v>58</v>
      </c>
      <c r="G18" s="217" t="s">
        <v>58</v>
      </c>
      <c r="H18" s="218" t="s">
        <v>58</v>
      </c>
      <c r="I18" s="217"/>
      <c r="J18" s="217"/>
      <c r="K18" s="217" t="s">
        <v>58</v>
      </c>
      <c r="L18" s="217"/>
      <c r="M18" s="261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</row>
    <row r="19" spans="1:36" s="140" customFormat="1">
      <c r="A19" s="212" t="s">
        <v>201</v>
      </c>
      <c r="B19" s="246"/>
      <c r="C19" s="247" t="s">
        <v>204</v>
      </c>
      <c r="D19" s="248" t="s">
        <v>58</v>
      </c>
      <c r="E19" s="249"/>
      <c r="F19" s="250" t="s">
        <v>58</v>
      </c>
      <c r="G19" s="250" t="s">
        <v>58</v>
      </c>
      <c r="H19" s="305" t="s">
        <v>58</v>
      </c>
      <c r="I19" s="252">
        <v>663.73</v>
      </c>
      <c r="J19" s="252">
        <v>502.93999999999994</v>
      </c>
      <c r="K19" s="250" t="s">
        <v>58</v>
      </c>
      <c r="L19" s="252">
        <f>SUM(K20:K23)</f>
        <v>1166.6678999999999</v>
      </c>
      <c r="M19" s="261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</row>
    <row r="20" spans="1:36" s="140" customFormat="1">
      <c r="A20" s="212" t="s">
        <v>211</v>
      </c>
      <c r="B20" s="246">
        <v>88497</v>
      </c>
      <c r="C20" s="214" t="s">
        <v>36</v>
      </c>
      <c r="D20" s="215" t="s">
        <v>57</v>
      </c>
      <c r="E20" s="216">
        <v>18.96</v>
      </c>
      <c r="F20" s="217">
        <v>6.5699999999999994</v>
      </c>
      <c r="G20" s="217">
        <v>6.44</v>
      </c>
      <c r="H20" s="218">
        <v>13.01</v>
      </c>
      <c r="I20" s="217">
        <v>124.57</v>
      </c>
      <c r="J20" s="217">
        <v>122.1</v>
      </c>
      <c r="K20" s="217">
        <f>H20*E20</f>
        <v>246.6696</v>
      </c>
      <c r="L20" s="217"/>
      <c r="M20" s="261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</row>
    <row r="21" spans="1:36" s="140" customFormat="1">
      <c r="A21" s="212" t="s">
        <v>211</v>
      </c>
      <c r="B21" s="246">
        <v>84123</v>
      </c>
      <c r="C21" s="214" t="s">
        <v>16</v>
      </c>
      <c r="D21" s="215" t="s">
        <v>57</v>
      </c>
      <c r="E21" s="216">
        <v>40.949999999999996</v>
      </c>
      <c r="F21" s="217">
        <v>1.5500000000000007</v>
      </c>
      <c r="G21" s="217">
        <v>4.5599999999999996</v>
      </c>
      <c r="H21" s="218">
        <v>6.11</v>
      </c>
      <c r="I21" s="217">
        <v>63.47</v>
      </c>
      <c r="J21" s="217">
        <v>186.73</v>
      </c>
      <c r="K21" s="217">
        <f>H21*E21</f>
        <v>250.2045</v>
      </c>
      <c r="L21" s="217"/>
      <c r="M21" s="264" t="s">
        <v>319</v>
      </c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</row>
    <row r="22" spans="1:36" s="140" customFormat="1">
      <c r="A22" s="212" t="s">
        <v>212</v>
      </c>
      <c r="B22" s="246">
        <v>88483</v>
      </c>
      <c r="C22" s="214" t="s">
        <v>32</v>
      </c>
      <c r="D22" s="215" t="s">
        <v>57</v>
      </c>
      <c r="E22" s="216">
        <v>59.91</v>
      </c>
      <c r="F22" s="217">
        <v>2.12</v>
      </c>
      <c r="G22" s="217">
        <v>0.55000000000000004</v>
      </c>
      <c r="H22" s="218">
        <v>2.67</v>
      </c>
      <c r="I22" s="217">
        <v>127.01</v>
      </c>
      <c r="J22" s="217">
        <v>32.950000000000003</v>
      </c>
      <c r="K22" s="217">
        <f>H22*E22</f>
        <v>159.9597</v>
      </c>
      <c r="L22" s="217"/>
      <c r="M22" s="261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</row>
    <row r="23" spans="1:36" s="140" customFormat="1" ht="30">
      <c r="A23" s="212" t="s">
        <v>318</v>
      </c>
      <c r="B23" s="246">
        <v>88487</v>
      </c>
      <c r="C23" s="214" t="s">
        <v>34</v>
      </c>
      <c r="D23" s="215" t="s">
        <v>57</v>
      </c>
      <c r="E23" s="216">
        <v>59.91</v>
      </c>
      <c r="F23" s="217">
        <v>5.82</v>
      </c>
      <c r="G23" s="217">
        <v>2.69</v>
      </c>
      <c r="H23" s="218">
        <v>8.51</v>
      </c>
      <c r="I23" s="217">
        <v>348.68</v>
      </c>
      <c r="J23" s="217">
        <v>161.16</v>
      </c>
      <c r="K23" s="217">
        <f>H23*E23</f>
        <v>509.83409999999998</v>
      </c>
      <c r="L23" s="217"/>
      <c r="M23" s="261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</row>
    <row r="24" spans="1:36" s="140" customFormat="1">
      <c r="A24" s="212"/>
      <c r="B24" s="213"/>
      <c r="C24" s="241"/>
      <c r="D24" s="215" t="s">
        <v>58</v>
      </c>
      <c r="E24" s="216"/>
      <c r="F24" s="217" t="s">
        <v>58</v>
      </c>
      <c r="G24" s="217" t="s">
        <v>58</v>
      </c>
      <c r="H24" s="218" t="s">
        <v>58</v>
      </c>
      <c r="I24" s="217"/>
      <c r="J24" s="217"/>
      <c r="K24" s="217"/>
      <c r="L24" s="217"/>
      <c r="M24" s="255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</row>
    <row r="25" spans="1:36" s="140" customFormat="1">
      <c r="A25" s="212" t="s">
        <v>203</v>
      </c>
      <c r="B25" s="213"/>
      <c r="C25" s="241" t="s">
        <v>342</v>
      </c>
      <c r="D25" s="215" t="s">
        <v>58</v>
      </c>
      <c r="E25" s="216"/>
      <c r="F25" s="217" t="s">
        <v>58</v>
      </c>
      <c r="G25" s="217" t="s">
        <v>58</v>
      </c>
      <c r="H25" s="218" t="s">
        <v>58</v>
      </c>
      <c r="I25" s="251">
        <v>547</v>
      </c>
      <c r="J25" s="251">
        <v>206.98</v>
      </c>
      <c r="K25" s="217" t="s">
        <v>58</v>
      </c>
      <c r="L25" s="251">
        <f>K26</f>
        <v>753.976</v>
      </c>
      <c r="M25" s="255" t="s">
        <v>205</v>
      </c>
      <c r="N25" s="139"/>
      <c r="O25" s="139"/>
      <c r="P25" s="139"/>
      <c r="Q25" s="139"/>
      <c r="R25" s="139"/>
      <c r="S25" s="139"/>
      <c r="T25" s="139"/>
      <c r="U25" s="139"/>
      <c r="V25" s="139"/>
      <c r="W25" s="139"/>
      <c r="X25" s="139"/>
      <c r="Y25" s="139"/>
      <c r="Z25" s="139"/>
      <c r="AA25" s="139"/>
      <c r="AB25" s="139"/>
      <c r="AC25" s="139"/>
      <c r="AD25" s="139"/>
      <c r="AE25" s="139"/>
      <c r="AF25" s="139"/>
      <c r="AG25" s="139"/>
      <c r="AH25" s="139"/>
      <c r="AI25" s="139"/>
      <c r="AJ25" s="139"/>
    </row>
    <row r="26" spans="1:36" s="140" customFormat="1" ht="30">
      <c r="A26" s="212" t="s">
        <v>213</v>
      </c>
      <c r="B26" s="213">
        <v>93187</v>
      </c>
      <c r="C26" s="214" t="s">
        <v>38</v>
      </c>
      <c r="D26" s="215" t="s">
        <v>56</v>
      </c>
      <c r="E26" s="216">
        <v>15.8</v>
      </c>
      <c r="F26" s="217">
        <v>34.619999999999997</v>
      </c>
      <c r="G26" s="217">
        <v>13.1</v>
      </c>
      <c r="H26" s="218">
        <v>47.72</v>
      </c>
      <c r="I26" s="217">
        <v>547</v>
      </c>
      <c r="J26" s="217">
        <v>206.98</v>
      </c>
      <c r="K26" s="217">
        <f>H26*E26</f>
        <v>753.976</v>
      </c>
      <c r="L26" s="217"/>
      <c r="M26" s="261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</row>
    <row r="27" spans="1:36" s="140" customFormat="1">
      <c r="A27" s="212"/>
      <c r="B27" s="213"/>
      <c r="C27" s="214" t="s">
        <v>58</v>
      </c>
      <c r="D27" s="215" t="s">
        <v>58</v>
      </c>
      <c r="E27" s="216"/>
      <c r="F27" s="217" t="s">
        <v>58</v>
      </c>
      <c r="G27" s="217" t="s">
        <v>58</v>
      </c>
      <c r="H27" s="218" t="s">
        <v>58</v>
      </c>
      <c r="I27" s="217" t="s">
        <v>58</v>
      </c>
      <c r="J27" s="217" t="s">
        <v>58</v>
      </c>
      <c r="K27" s="217" t="s">
        <v>58</v>
      </c>
      <c r="L27" s="217"/>
      <c r="M27" s="261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</row>
    <row r="28" spans="1:36" s="140" customFormat="1">
      <c r="A28" s="212" t="s">
        <v>215</v>
      </c>
      <c r="B28" s="213"/>
      <c r="C28" s="241" t="s">
        <v>214</v>
      </c>
      <c r="D28" s="215" t="s">
        <v>58</v>
      </c>
      <c r="E28" s="216"/>
      <c r="F28" s="217" t="s">
        <v>58</v>
      </c>
      <c r="G28" s="217" t="s">
        <v>58</v>
      </c>
      <c r="H28" s="218" t="s">
        <v>58</v>
      </c>
      <c r="I28" s="251">
        <v>6935.17</v>
      </c>
      <c r="J28" s="251">
        <v>511.97</v>
      </c>
      <c r="K28" s="217" t="s">
        <v>58</v>
      </c>
      <c r="L28" s="251">
        <f>SUM(K29:K31)</f>
        <v>7447.1400999999987</v>
      </c>
      <c r="M28" s="261"/>
      <c r="N28" s="139"/>
      <c r="O28" s="139"/>
      <c r="P28" s="139"/>
      <c r="Q28" s="139"/>
      <c r="R28" s="139"/>
      <c r="S28" s="139"/>
      <c r="T28" s="139"/>
      <c r="U28" s="139"/>
      <c r="V28" s="139"/>
      <c r="W28" s="139"/>
      <c r="X28" s="139"/>
      <c r="Y28" s="139"/>
      <c r="Z28" s="139"/>
      <c r="AA28" s="139"/>
      <c r="AB28" s="139"/>
      <c r="AC28" s="139"/>
      <c r="AD28" s="139"/>
      <c r="AE28" s="139"/>
      <c r="AF28" s="139"/>
      <c r="AG28" s="139"/>
      <c r="AH28" s="139"/>
      <c r="AI28" s="139"/>
      <c r="AJ28" s="139"/>
    </row>
    <row r="29" spans="1:36" s="140" customFormat="1" ht="45">
      <c r="A29" s="212" t="s">
        <v>216</v>
      </c>
      <c r="B29" s="213">
        <v>94573</v>
      </c>
      <c r="C29" s="214" t="s">
        <v>94</v>
      </c>
      <c r="D29" s="215" t="s">
        <v>57</v>
      </c>
      <c r="E29" s="216">
        <v>10.579999999999998</v>
      </c>
      <c r="F29" s="217">
        <v>245.95999999999998</v>
      </c>
      <c r="G29" s="217">
        <v>21.06</v>
      </c>
      <c r="H29" s="218">
        <v>267.02</v>
      </c>
      <c r="I29" s="217">
        <v>2602.2600000000002</v>
      </c>
      <c r="J29" s="217">
        <v>222.81</v>
      </c>
      <c r="K29" s="217">
        <f>H29*E29</f>
        <v>2825.0715999999993</v>
      </c>
      <c r="L29" s="217"/>
      <c r="M29" s="255" t="s">
        <v>219</v>
      </c>
      <c r="N29" s="139"/>
      <c r="O29" s="139"/>
      <c r="P29" s="139"/>
      <c r="Q29" s="139"/>
      <c r="R29" s="139"/>
      <c r="S29" s="139"/>
      <c r="T29" s="139"/>
      <c r="U29" s="139"/>
      <c r="V29" s="139"/>
      <c r="W29" s="139"/>
      <c r="X29" s="139"/>
      <c r="Y29" s="139"/>
      <c r="Z29" s="139"/>
      <c r="AA29" s="139"/>
      <c r="AB29" s="139"/>
      <c r="AC29" s="139"/>
      <c r="AD29" s="139"/>
      <c r="AE29" s="139"/>
      <c r="AF29" s="139"/>
      <c r="AG29" s="139"/>
      <c r="AH29" s="139"/>
      <c r="AI29" s="139"/>
      <c r="AJ29" s="139"/>
    </row>
    <row r="30" spans="1:36" s="140" customFormat="1" ht="30">
      <c r="A30" s="212" t="s">
        <v>217</v>
      </c>
      <c r="B30" s="213">
        <v>68050</v>
      </c>
      <c r="C30" s="214" t="s">
        <v>52</v>
      </c>
      <c r="D30" s="215" t="s">
        <v>57</v>
      </c>
      <c r="E30" s="216">
        <v>8.0499999999999989</v>
      </c>
      <c r="F30" s="217">
        <v>538.25</v>
      </c>
      <c r="G30" s="217">
        <v>35.92</v>
      </c>
      <c r="H30" s="218">
        <v>574.16999999999996</v>
      </c>
      <c r="I30" s="217">
        <v>4332.91</v>
      </c>
      <c r="J30" s="217">
        <v>289.16000000000003</v>
      </c>
      <c r="K30" s="217">
        <f>H30*E30</f>
        <v>4622.0684999999994</v>
      </c>
      <c r="L30" s="217"/>
      <c r="M30" s="255" t="s">
        <v>218</v>
      </c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39"/>
      <c r="AI30" s="139"/>
      <c r="AJ30" s="139"/>
    </row>
    <row r="31" spans="1:36" s="140" customFormat="1">
      <c r="A31" s="245"/>
      <c r="B31" s="213"/>
      <c r="C31" s="214" t="s">
        <v>58</v>
      </c>
      <c r="D31" s="215" t="s">
        <v>58</v>
      </c>
      <c r="E31" s="216"/>
      <c r="F31" s="217" t="s">
        <v>58</v>
      </c>
      <c r="G31" s="217" t="s">
        <v>58</v>
      </c>
      <c r="H31" s="218" t="s">
        <v>58</v>
      </c>
      <c r="I31" s="217" t="s">
        <v>58</v>
      </c>
      <c r="J31" s="217" t="s">
        <v>58</v>
      </c>
      <c r="K31" s="217" t="s">
        <v>58</v>
      </c>
      <c r="L31" s="217"/>
      <c r="M31" s="261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39"/>
      <c r="AI31" s="139"/>
      <c r="AJ31" s="139"/>
    </row>
    <row r="32" spans="1:36" s="140" customFormat="1">
      <c r="A32" s="245" t="s">
        <v>225</v>
      </c>
      <c r="B32" s="213"/>
      <c r="C32" s="241" t="s">
        <v>224</v>
      </c>
      <c r="D32" s="215"/>
      <c r="E32" s="216"/>
      <c r="F32" s="217"/>
      <c r="G32" s="217"/>
      <c r="H32" s="218"/>
      <c r="I32" s="251">
        <v>11038.11</v>
      </c>
      <c r="J32" s="251">
        <v>2275.65</v>
      </c>
      <c r="K32" s="217"/>
      <c r="L32" s="251">
        <f>SUM(K33:K34)</f>
        <v>13313.755000000001</v>
      </c>
      <c r="M32" s="261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39"/>
      <c r="AI32" s="139"/>
      <c r="AJ32" s="139"/>
    </row>
    <row r="33" spans="1:36" s="140" customFormat="1" ht="30">
      <c r="A33" s="212" t="s">
        <v>226</v>
      </c>
      <c r="B33" s="213">
        <v>87692</v>
      </c>
      <c r="C33" s="214" t="s">
        <v>156</v>
      </c>
      <c r="D33" s="215" t="s">
        <v>57</v>
      </c>
      <c r="E33" s="216">
        <v>34</v>
      </c>
      <c r="F33" s="217">
        <v>22.660000000000004</v>
      </c>
      <c r="G33" s="217">
        <v>15.79</v>
      </c>
      <c r="H33" s="218">
        <v>38.450000000000003</v>
      </c>
      <c r="I33" s="217">
        <v>770.44</v>
      </c>
      <c r="J33" s="217">
        <v>536.86</v>
      </c>
      <c r="K33" s="217">
        <f>H33*E33</f>
        <v>1307.3000000000002</v>
      </c>
      <c r="L33" s="217"/>
      <c r="M33" s="255" t="s">
        <v>229</v>
      </c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39"/>
      <c r="AI33" s="139"/>
      <c r="AJ33" s="139"/>
    </row>
    <row r="34" spans="1:36" s="140" customFormat="1" ht="30">
      <c r="A34" s="245" t="s">
        <v>227</v>
      </c>
      <c r="B34" s="213">
        <v>84191</v>
      </c>
      <c r="C34" s="214" t="s">
        <v>97</v>
      </c>
      <c r="D34" s="215" t="s">
        <v>57</v>
      </c>
      <c r="E34" s="216">
        <v>110.05</v>
      </c>
      <c r="F34" s="217">
        <v>93.3</v>
      </c>
      <c r="G34" s="217">
        <v>15.8</v>
      </c>
      <c r="H34" s="218">
        <v>109.1</v>
      </c>
      <c r="I34" s="217">
        <v>10267.67</v>
      </c>
      <c r="J34" s="217">
        <v>1738.79</v>
      </c>
      <c r="K34" s="217">
        <f>H34*E34</f>
        <v>12006.455</v>
      </c>
      <c r="L34" s="217"/>
      <c r="M34" s="255" t="s">
        <v>228</v>
      </c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39"/>
      <c r="AI34" s="139"/>
      <c r="AJ34" s="139"/>
    </row>
    <row r="35" spans="1:36" s="140" customFormat="1">
      <c r="A35" s="245"/>
      <c r="B35" s="213"/>
      <c r="C35" s="214"/>
      <c r="D35" s="215"/>
      <c r="E35" s="216"/>
      <c r="F35" s="217"/>
      <c r="G35" s="217"/>
      <c r="H35" s="218"/>
      <c r="I35" s="217"/>
      <c r="J35" s="217"/>
      <c r="K35" s="217"/>
      <c r="L35" s="217"/>
      <c r="M35" s="303"/>
      <c r="N35" s="139"/>
      <c r="O35" s="139"/>
      <c r="P35" s="139"/>
      <c r="Q35" s="139"/>
      <c r="R35" s="139"/>
      <c r="S35" s="139"/>
      <c r="T35" s="139"/>
      <c r="U35" s="139"/>
      <c r="V35" s="139"/>
      <c r="W35" s="139"/>
      <c r="X35" s="139"/>
      <c r="Y35" s="139"/>
      <c r="Z35" s="139"/>
      <c r="AA35" s="139"/>
      <c r="AB35" s="139"/>
      <c r="AC35" s="139"/>
      <c r="AD35" s="139"/>
      <c r="AE35" s="139"/>
      <c r="AF35" s="139"/>
      <c r="AG35" s="139"/>
      <c r="AH35" s="139"/>
      <c r="AI35" s="139"/>
      <c r="AJ35" s="139"/>
    </row>
    <row r="36" spans="1:36" s="140" customFormat="1">
      <c r="A36" s="245" t="s">
        <v>459</v>
      </c>
      <c r="B36" s="213"/>
      <c r="C36" s="241" t="s">
        <v>456</v>
      </c>
      <c r="D36" s="215"/>
      <c r="E36" s="216"/>
      <c r="F36" s="217"/>
      <c r="G36" s="217"/>
      <c r="H36" s="218"/>
      <c r="I36" s="217"/>
      <c r="J36" s="217"/>
      <c r="K36" s="217"/>
      <c r="L36" s="251">
        <f>SUM(K37:K45)</f>
        <v>2473.8136000000004</v>
      </c>
      <c r="M36" s="303"/>
      <c r="N36" s="139"/>
      <c r="O36" s="139"/>
      <c r="P36" s="139"/>
      <c r="Q36" s="139"/>
      <c r="R36" s="139"/>
      <c r="S36" s="139"/>
      <c r="T36" s="139"/>
      <c r="U36" s="139"/>
      <c r="V36" s="139"/>
      <c r="W36" s="139"/>
      <c r="X36" s="139"/>
      <c r="Y36" s="139"/>
      <c r="Z36" s="139"/>
      <c r="AA36" s="139"/>
      <c r="AB36" s="139"/>
      <c r="AC36" s="139"/>
      <c r="AD36" s="139"/>
      <c r="AE36" s="139"/>
      <c r="AF36" s="139"/>
      <c r="AG36" s="139"/>
      <c r="AH36" s="139"/>
      <c r="AI36" s="139"/>
      <c r="AJ36" s="139"/>
    </row>
    <row r="37" spans="1:36" s="140" customFormat="1" ht="30">
      <c r="A37" s="245" t="s">
        <v>466</v>
      </c>
      <c r="B37" s="213">
        <v>97625</v>
      </c>
      <c r="C37" s="214" t="s">
        <v>457</v>
      </c>
      <c r="D37" s="215" t="s">
        <v>53</v>
      </c>
      <c r="E37" s="216">
        <f>2.1*0.8</f>
        <v>1.6800000000000002</v>
      </c>
      <c r="F37" s="217"/>
      <c r="G37" s="217"/>
      <c r="H37" s="218">
        <v>36.35</v>
      </c>
      <c r="I37" s="217"/>
      <c r="J37" s="217"/>
      <c r="K37" s="217">
        <f>H37*E37</f>
        <v>61.068000000000005</v>
      </c>
      <c r="L37" s="217"/>
      <c r="M37" s="303" t="s">
        <v>460</v>
      </c>
      <c r="N37" s="139"/>
      <c r="O37" s="139"/>
      <c r="P37" s="139"/>
      <c r="Q37" s="139"/>
      <c r="R37" s="139"/>
      <c r="S37" s="139"/>
      <c r="T37" s="139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</row>
    <row r="38" spans="1:36" s="140" customFormat="1" ht="30">
      <c r="A38" s="245" t="s">
        <v>467</v>
      </c>
      <c r="B38" s="213">
        <v>97627</v>
      </c>
      <c r="C38" s="214" t="s">
        <v>458</v>
      </c>
      <c r="D38" s="215" t="s">
        <v>53</v>
      </c>
      <c r="E38" s="216">
        <f>1.5*3*1.2</f>
        <v>5.3999999999999995</v>
      </c>
      <c r="F38" s="217"/>
      <c r="G38" s="217"/>
      <c r="H38" s="218">
        <v>212</v>
      </c>
      <c r="I38" s="217"/>
      <c r="J38" s="217"/>
      <c r="K38" s="217">
        <f>H38*E38</f>
        <v>1144.8</v>
      </c>
      <c r="L38" s="217"/>
      <c r="M38" s="303" t="s">
        <v>461</v>
      </c>
      <c r="N38" s="139"/>
      <c r="O38" s="139"/>
      <c r="P38" s="139"/>
      <c r="Q38" s="139"/>
      <c r="R38" s="139"/>
      <c r="S38" s="139"/>
      <c r="T38" s="139"/>
      <c r="U38" s="139"/>
      <c r="V38" s="139"/>
      <c r="W38" s="139"/>
      <c r="X38" s="139"/>
      <c r="Y38" s="139"/>
      <c r="Z38" s="139"/>
      <c r="AA38" s="139"/>
      <c r="AB38" s="139"/>
      <c r="AC38" s="139"/>
      <c r="AD38" s="139"/>
      <c r="AE38" s="139"/>
      <c r="AF38" s="139"/>
      <c r="AG38" s="139"/>
      <c r="AH38" s="139"/>
      <c r="AI38" s="139"/>
      <c r="AJ38" s="139"/>
    </row>
    <row r="39" spans="1:36" s="140" customFormat="1">
      <c r="A39" s="245" t="s">
        <v>468</v>
      </c>
      <c r="B39" s="213">
        <v>97644</v>
      </c>
      <c r="C39" s="214" t="s">
        <v>186</v>
      </c>
      <c r="D39" s="215" t="s">
        <v>57</v>
      </c>
      <c r="E39" s="216">
        <f>2.1*0.8</f>
        <v>1.6800000000000002</v>
      </c>
      <c r="F39" s="217"/>
      <c r="G39" s="217"/>
      <c r="H39" s="218">
        <v>7.15</v>
      </c>
      <c r="I39" s="217"/>
      <c r="J39" s="217"/>
      <c r="K39" s="217">
        <f>H39*E39</f>
        <v>12.012000000000002</v>
      </c>
      <c r="L39" s="217"/>
      <c r="M39" s="303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</row>
    <row r="40" spans="1:36" s="140" customFormat="1" ht="45">
      <c r="A40" s="245" t="s">
        <v>469</v>
      </c>
      <c r="B40" s="213">
        <v>91299</v>
      </c>
      <c r="C40" s="214" t="s">
        <v>462</v>
      </c>
      <c r="D40" s="215" t="s">
        <v>55</v>
      </c>
      <c r="E40" s="216">
        <v>1</v>
      </c>
      <c r="F40" s="217">
        <v>794.84</v>
      </c>
      <c r="G40" s="217">
        <v>41.14</v>
      </c>
      <c r="H40" s="218">
        <v>700</v>
      </c>
      <c r="I40" s="217">
        <v>3974.2</v>
      </c>
      <c r="J40" s="217">
        <v>205.7</v>
      </c>
      <c r="K40" s="217">
        <f>H40*E40</f>
        <v>700</v>
      </c>
      <c r="L40" s="217"/>
      <c r="M40" s="303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</row>
    <row r="41" spans="1:36" s="140" customFormat="1" ht="60">
      <c r="A41" s="245" t="s">
        <v>470</v>
      </c>
      <c r="B41" s="213">
        <v>87523</v>
      </c>
      <c r="C41" s="214" t="s">
        <v>1</v>
      </c>
      <c r="D41" s="215" t="s">
        <v>57</v>
      </c>
      <c r="E41" s="216">
        <f>0.8*2.1</f>
        <v>1.6800000000000002</v>
      </c>
      <c r="F41" s="217">
        <v>28.72</v>
      </c>
      <c r="G41" s="217">
        <v>39.200000000000003</v>
      </c>
      <c r="H41" s="218">
        <v>67.92</v>
      </c>
      <c r="I41" s="217">
        <v>272.27</v>
      </c>
      <c r="J41" s="217">
        <v>371.62</v>
      </c>
      <c r="K41" s="217">
        <f>H41*E41</f>
        <v>114.10560000000001</v>
      </c>
      <c r="L41" s="217"/>
      <c r="M41" s="303" t="s">
        <v>464</v>
      </c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</row>
    <row r="42" spans="1:36" s="140" customFormat="1" ht="45">
      <c r="A42" s="245" t="s">
        <v>471</v>
      </c>
      <c r="B42" s="213">
        <v>87904</v>
      </c>
      <c r="C42" s="214" t="s">
        <v>159</v>
      </c>
      <c r="D42" s="215" t="s">
        <v>57</v>
      </c>
      <c r="E42" s="216">
        <f>E41*2+2</f>
        <v>5.36</v>
      </c>
      <c r="F42" s="217">
        <v>2.4699999999999998</v>
      </c>
      <c r="G42" s="217">
        <v>4.71</v>
      </c>
      <c r="H42" s="218">
        <v>7.18</v>
      </c>
      <c r="I42" s="217">
        <v>46.83</v>
      </c>
      <c r="J42" s="217">
        <v>89.3</v>
      </c>
      <c r="K42" s="217">
        <f>H42*E42</f>
        <v>38.4848</v>
      </c>
      <c r="L42" s="217"/>
      <c r="M42" s="303" t="s">
        <v>465</v>
      </c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</row>
    <row r="43" spans="1:36" s="140" customFormat="1" ht="60">
      <c r="A43" s="245" t="s">
        <v>472</v>
      </c>
      <c r="B43" s="213">
        <v>87529</v>
      </c>
      <c r="C43" s="214" t="s">
        <v>157</v>
      </c>
      <c r="D43" s="215" t="s">
        <v>57</v>
      </c>
      <c r="E43" s="216">
        <f>E42</f>
        <v>5.36</v>
      </c>
      <c r="F43" s="217">
        <v>11.91</v>
      </c>
      <c r="G43" s="217">
        <v>11.86</v>
      </c>
      <c r="H43" s="218">
        <v>23.77</v>
      </c>
      <c r="I43" s="217">
        <v>225.81</v>
      </c>
      <c r="J43" s="217">
        <v>224.87</v>
      </c>
      <c r="K43" s="217">
        <f>H43*E43</f>
        <v>127.4072</v>
      </c>
      <c r="L43" s="217"/>
      <c r="M43" s="303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</row>
    <row r="44" spans="1:36" s="140" customFormat="1" ht="45">
      <c r="A44" s="245" t="s">
        <v>473</v>
      </c>
      <c r="B44" s="213">
        <v>87267</v>
      </c>
      <c r="C44" s="214" t="s">
        <v>183</v>
      </c>
      <c r="D44" s="215" t="s">
        <v>57</v>
      </c>
      <c r="E44" s="216">
        <f>E41</f>
        <v>1.6800000000000002</v>
      </c>
      <c r="F44" s="217">
        <v>29.610000000000003</v>
      </c>
      <c r="G44" s="217">
        <v>15.59</v>
      </c>
      <c r="H44" s="218">
        <v>45.2</v>
      </c>
      <c r="I44" s="217">
        <v>1819.24</v>
      </c>
      <c r="J44" s="217">
        <v>957.85</v>
      </c>
      <c r="K44" s="217">
        <f>H44*E44</f>
        <v>75.936000000000007</v>
      </c>
      <c r="L44" s="217"/>
      <c r="M44" s="303" t="s">
        <v>463</v>
      </c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</row>
    <row r="45" spans="1:36" s="140" customFormat="1" ht="45">
      <c r="A45" s="245" t="s">
        <v>479</v>
      </c>
      <c r="B45" s="213" t="s">
        <v>480</v>
      </c>
      <c r="C45" s="214" t="s">
        <v>482</v>
      </c>
      <c r="D45" s="215" t="s">
        <v>481</v>
      </c>
      <c r="E45" s="216">
        <v>1</v>
      </c>
      <c r="F45" s="217"/>
      <c r="G45" s="217"/>
      <c r="H45" s="218">
        <v>200</v>
      </c>
      <c r="I45" s="217"/>
      <c r="J45" s="217"/>
      <c r="K45" s="217">
        <f>H45*E45</f>
        <v>200</v>
      </c>
      <c r="L45" s="217"/>
      <c r="M45" s="303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</row>
    <row r="46" spans="1:36" s="140" customFormat="1">
      <c r="A46" s="245"/>
      <c r="B46" s="213"/>
      <c r="C46" s="214" t="s">
        <v>58</v>
      </c>
      <c r="D46" s="215" t="s">
        <v>58</v>
      </c>
      <c r="E46" s="216"/>
      <c r="F46" s="217" t="s">
        <v>58</v>
      </c>
      <c r="G46" s="217" t="s">
        <v>58</v>
      </c>
      <c r="H46" s="218" t="s">
        <v>58</v>
      </c>
      <c r="I46" s="217" t="s">
        <v>58</v>
      </c>
      <c r="J46" s="217" t="s">
        <v>58</v>
      </c>
      <c r="K46" s="217" t="s">
        <v>58</v>
      </c>
      <c r="L46" s="217"/>
      <c r="M46" s="255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</row>
    <row r="47" spans="1:36" s="140" customFormat="1">
      <c r="A47" s="205">
        <v>3</v>
      </c>
      <c r="B47" s="206"/>
      <c r="C47" s="207" t="s">
        <v>220</v>
      </c>
      <c r="D47" s="208"/>
      <c r="E47" s="209"/>
      <c r="F47" s="210"/>
      <c r="G47" s="211"/>
      <c r="H47" s="304"/>
      <c r="I47" s="198">
        <v>7177.119999999999</v>
      </c>
      <c r="J47" s="198">
        <v>2363.6400000000003</v>
      </c>
      <c r="K47" s="219"/>
      <c r="L47" s="198">
        <f>SUM(L48:L55)</f>
        <v>9540.7609600000014</v>
      </c>
      <c r="M47" s="261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</row>
    <row r="48" spans="1:36" s="140" customFormat="1">
      <c r="A48" s="245" t="s">
        <v>221</v>
      </c>
      <c r="B48" s="246"/>
      <c r="C48" s="247" t="s">
        <v>223</v>
      </c>
      <c r="D48" s="248"/>
      <c r="E48" s="249"/>
      <c r="F48" s="250"/>
      <c r="G48" s="250"/>
      <c r="H48" s="305"/>
      <c r="I48" s="252">
        <v>7177.119999999999</v>
      </c>
      <c r="J48" s="252">
        <v>2363.6400000000003</v>
      </c>
      <c r="K48" s="250"/>
      <c r="L48" s="252">
        <f>SUM(K49:K53)</f>
        <v>9540.7609600000014</v>
      </c>
      <c r="M48" s="261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</row>
    <row r="49" spans="1:36" s="140" customFormat="1" ht="45">
      <c r="A49" s="245" t="s">
        <v>222</v>
      </c>
      <c r="B49" s="213">
        <v>87267</v>
      </c>
      <c r="C49" s="214" t="s">
        <v>183</v>
      </c>
      <c r="D49" s="215" t="s">
        <v>57</v>
      </c>
      <c r="E49" s="216">
        <v>61.44</v>
      </c>
      <c r="F49" s="217">
        <v>29.610000000000003</v>
      </c>
      <c r="G49" s="217">
        <v>15.59</v>
      </c>
      <c r="H49" s="218">
        <v>45.2</v>
      </c>
      <c r="I49" s="217">
        <v>1819.24</v>
      </c>
      <c r="J49" s="217">
        <v>957.85</v>
      </c>
      <c r="K49" s="217">
        <f>H49*E49</f>
        <v>2777.0880000000002</v>
      </c>
      <c r="L49" s="217"/>
      <c r="M49" s="363" t="s">
        <v>266</v>
      </c>
      <c r="N49" s="364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39"/>
      <c r="AJ49" s="139"/>
    </row>
    <row r="50" spans="1:36" s="140" customFormat="1" ht="30">
      <c r="A50" s="245" t="s">
        <v>260</v>
      </c>
      <c r="B50" s="213">
        <v>72178</v>
      </c>
      <c r="C50" s="214" t="s">
        <v>265</v>
      </c>
      <c r="D50" s="215" t="s">
        <v>57</v>
      </c>
      <c r="E50" s="216">
        <v>68.52</v>
      </c>
      <c r="F50" s="217">
        <v>6.32</v>
      </c>
      <c r="G50" s="217">
        <v>16.21</v>
      </c>
      <c r="H50" s="218">
        <v>22.53</v>
      </c>
      <c r="I50" s="217">
        <v>433.05</v>
      </c>
      <c r="J50" s="217">
        <v>1110.71</v>
      </c>
      <c r="K50" s="217">
        <f>H50*E50</f>
        <v>1543.7556</v>
      </c>
      <c r="L50" s="217"/>
      <c r="M50" s="363" t="s">
        <v>361</v>
      </c>
      <c r="N50" s="364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39"/>
      <c r="AA50" s="139"/>
      <c r="AB50" s="139"/>
      <c r="AC50" s="139"/>
      <c r="AD50" s="139"/>
      <c r="AE50" s="139"/>
      <c r="AF50" s="139"/>
      <c r="AG50" s="139"/>
      <c r="AH50" s="139"/>
      <c r="AI50" s="139"/>
      <c r="AJ50" s="139"/>
    </row>
    <row r="51" spans="1:36" s="140" customFormat="1">
      <c r="A51" s="212" t="s">
        <v>261</v>
      </c>
      <c r="B51" s="213">
        <v>97644</v>
      </c>
      <c r="C51" s="214" t="s">
        <v>186</v>
      </c>
      <c r="D51" s="215" t="s">
        <v>57</v>
      </c>
      <c r="E51" s="216">
        <v>5.9920000000000009</v>
      </c>
      <c r="F51" s="217">
        <v>1.9000000000000004</v>
      </c>
      <c r="G51" s="217">
        <v>5.25</v>
      </c>
      <c r="H51" s="218">
        <v>7.15</v>
      </c>
      <c r="I51" s="217">
        <v>11.38</v>
      </c>
      <c r="J51" s="217">
        <v>31.46</v>
      </c>
      <c r="K51" s="217">
        <f>H51*E51</f>
        <v>42.842800000000011</v>
      </c>
      <c r="L51" s="217"/>
      <c r="M51" s="363" t="s">
        <v>262</v>
      </c>
      <c r="N51" s="364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</row>
    <row r="52" spans="1:36" s="140" customFormat="1" ht="30">
      <c r="A52" s="212" t="s">
        <v>263</v>
      </c>
      <c r="B52" s="213">
        <v>91341</v>
      </c>
      <c r="C52" s="214" t="s">
        <v>37</v>
      </c>
      <c r="D52" s="215" t="s">
        <v>57</v>
      </c>
      <c r="E52" s="216">
        <v>5.9920000000000009</v>
      </c>
      <c r="F52" s="217">
        <v>641.16999999999996</v>
      </c>
      <c r="G52" s="217">
        <v>8.36</v>
      </c>
      <c r="H52" s="218">
        <v>649.53</v>
      </c>
      <c r="I52" s="217">
        <v>3841.89</v>
      </c>
      <c r="J52" s="217">
        <v>50.09</v>
      </c>
      <c r="K52" s="217">
        <f>H52*E52</f>
        <v>3891.9837600000005</v>
      </c>
      <c r="L52" s="217"/>
      <c r="M52" s="363" t="s">
        <v>262</v>
      </c>
      <c r="N52" s="364"/>
      <c r="O52" s="364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39"/>
      <c r="AA52" s="139"/>
      <c r="AB52" s="139"/>
      <c r="AC52" s="139"/>
      <c r="AD52" s="139"/>
      <c r="AE52" s="139"/>
      <c r="AF52" s="139"/>
      <c r="AG52" s="139"/>
      <c r="AH52" s="139"/>
      <c r="AI52" s="139"/>
      <c r="AJ52" s="139"/>
    </row>
    <row r="53" spans="1:36" s="140" customFormat="1" ht="45">
      <c r="A53" s="212" t="s">
        <v>264</v>
      </c>
      <c r="B53" s="213">
        <v>87244</v>
      </c>
      <c r="C53" s="214" t="s">
        <v>0</v>
      </c>
      <c r="D53" s="215" t="s">
        <v>57</v>
      </c>
      <c r="E53" s="216">
        <v>7.08</v>
      </c>
      <c r="F53" s="217">
        <v>151.35</v>
      </c>
      <c r="G53" s="217">
        <v>30.16</v>
      </c>
      <c r="H53" s="218">
        <v>181.51</v>
      </c>
      <c r="I53" s="217">
        <v>1071.56</v>
      </c>
      <c r="J53" s="217">
        <v>213.53</v>
      </c>
      <c r="K53" s="217">
        <f>H53*E53</f>
        <v>1285.0907999999999</v>
      </c>
      <c r="L53" s="217"/>
      <c r="M53" s="363" t="s">
        <v>267</v>
      </c>
      <c r="N53" s="364"/>
      <c r="O53" s="364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39"/>
      <c r="AA53" s="139"/>
      <c r="AB53" s="139"/>
      <c r="AC53" s="139"/>
      <c r="AD53" s="139"/>
      <c r="AE53" s="139"/>
      <c r="AF53" s="139"/>
      <c r="AG53" s="139"/>
      <c r="AH53" s="139"/>
      <c r="AI53" s="139"/>
      <c r="AJ53" s="139"/>
    </row>
    <row r="54" spans="1:36" s="140" customFormat="1">
      <c r="A54" s="212"/>
      <c r="B54" s="213"/>
      <c r="C54" s="214"/>
      <c r="D54" s="215"/>
      <c r="E54" s="216"/>
      <c r="F54" s="217"/>
      <c r="G54" s="217"/>
      <c r="H54" s="218"/>
      <c r="I54" s="217"/>
      <c r="J54" s="217"/>
      <c r="K54" s="217"/>
      <c r="L54" s="217"/>
      <c r="M54" s="255"/>
      <c r="N54" s="254"/>
      <c r="O54" s="254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39"/>
      <c r="AA54" s="139"/>
      <c r="AB54" s="139"/>
      <c r="AC54" s="139"/>
      <c r="AD54" s="139"/>
      <c r="AE54" s="139"/>
      <c r="AF54" s="139"/>
      <c r="AG54" s="139"/>
      <c r="AH54" s="139"/>
      <c r="AI54" s="139"/>
      <c r="AJ54" s="139"/>
    </row>
    <row r="55" spans="1:36" s="140" customFormat="1">
      <c r="A55" s="212"/>
      <c r="B55" s="213"/>
      <c r="C55" s="214" t="s">
        <v>58</v>
      </c>
      <c r="D55" s="215" t="s">
        <v>58</v>
      </c>
      <c r="E55" s="216"/>
      <c r="F55" s="217" t="s">
        <v>58</v>
      </c>
      <c r="G55" s="217" t="s">
        <v>58</v>
      </c>
      <c r="H55" s="218" t="s">
        <v>58</v>
      </c>
      <c r="I55" s="217" t="s">
        <v>58</v>
      </c>
      <c r="J55" s="217" t="s">
        <v>58</v>
      </c>
      <c r="K55" s="217" t="s">
        <v>58</v>
      </c>
      <c r="L55" s="217"/>
      <c r="M55" s="262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39"/>
      <c r="AA55" s="139"/>
      <c r="AB55" s="139"/>
      <c r="AC55" s="139"/>
      <c r="AD55" s="139"/>
      <c r="AE55" s="139"/>
      <c r="AF55" s="139"/>
      <c r="AG55" s="139"/>
      <c r="AH55" s="139"/>
      <c r="AI55" s="139"/>
      <c r="AJ55" s="139"/>
    </row>
    <row r="56" spans="1:36" s="140" customFormat="1">
      <c r="A56" s="205">
        <v>4</v>
      </c>
      <c r="B56" s="206"/>
      <c r="C56" s="207" t="s">
        <v>343</v>
      </c>
      <c r="D56" s="208" t="s">
        <v>58</v>
      </c>
      <c r="E56" s="209"/>
      <c r="F56" s="210" t="s">
        <v>58</v>
      </c>
      <c r="G56" s="211" t="s">
        <v>58</v>
      </c>
      <c r="H56" s="304" t="s">
        <v>58</v>
      </c>
      <c r="I56" s="198">
        <v>20089.96</v>
      </c>
      <c r="J56" s="198">
        <v>4605.5600000000004</v>
      </c>
      <c r="K56" s="219"/>
      <c r="L56" s="198">
        <f>SUM(L57:L71)</f>
        <v>24695.531999999996</v>
      </c>
      <c r="M56" s="261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39"/>
      <c r="AA56" s="139"/>
      <c r="AB56" s="139"/>
      <c r="AC56" s="139"/>
      <c r="AD56" s="139"/>
      <c r="AE56" s="139"/>
      <c r="AF56" s="139"/>
      <c r="AG56" s="139"/>
      <c r="AH56" s="139"/>
      <c r="AI56" s="139"/>
      <c r="AJ56" s="139"/>
    </row>
    <row r="57" spans="1:36" s="140" customFormat="1">
      <c r="A57" s="212" t="s">
        <v>230</v>
      </c>
      <c r="B57" s="213"/>
      <c r="C57" s="214" t="s">
        <v>224</v>
      </c>
      <c r="D57" s="215" t="s">
        <v>58</v>
      </c>
      <c r="E57" s="216"/>
      <c r="F57" s="217" t="s">
        <v>58</v>
      </c>
      <c r="G57" s="217" t="s">
        <v>58</v>
      </c>
      <c r="H57" s="218" t="s">
        <v>58</v>
      </c>
      <c r="I57" s="252">
        <v>3985.05</v>
      </c>
      <c r="J57" s="252">
        <v>2513.2600000000002</v>
      </c>
      <c r="K57" s="252"/>
      <c r="L57" s="252">
        <f>SUM(K58:K59)</f>
        <v>6498.3113999999987</v>
      </c>
      <c r="M57" s="261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39"/>
      <c r="AA57" s="139"/>
      <c r="AB57" s="139"/>
      <c r="AC57" s="139"/>
      <c r="AD57" s="139"/>
      <c r="AE57" s="139"/>
      <c r="AF57" s="139"/>
      <c r="AG57" s="139"/>
      <c r="AH57" s="139"/>
      <c r="AI57" s="139"/>
      <c r="AJ57" s="139"/>
    </row>
    <row r="58" spans="1:36" s="140" customFormat="1">
      <c r="A58" s="212" t="s">
        <v>231</v>
      </c>
      <c r="B58" s="213">
        <v>84084</v>
      </c>
      <c r="C58" s="214" t="s">
        <v>258</v>
      </c>
      <c r="D58" s="215" t="s">
        <v>57</v>
      </c>
      <c r="E58" s="216">
        <v>180.81</v>
      </c>
      <c r="F58" s="217">
        <v>2.0600000000000005</v>
      </c>
      <c r="G58" s="217">
        <v>4.6399999999999997</v>
      </c>
      <c r="H58" s="218">
        <v>6.7</v>
      </c>
      <c r="I58" s="217">
        <v>372.47</v>
      </c>
      <c r="J58" s="217">
        <v>838.96</v>
      </c>
      <c r="K58" s="217">
        <f>H58*E58</f>
        <v>1211.4270000000001</v>
      </c>
      <c r="L58" s="217"/>
      <c r="M58" s="363"/>
      <c r="N58" s="364"/>
      <c r="O58" s="139"/>
      <c r="P58" s="139"/>
      <c r="Q58" s="139"/>
      <c r="R58" s="139"/>
      <c r="S58" s="139"/>
      <c r="T58" s="139"/>
      <c r="U58" s="139"/>
      <c r="V58" s="13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</row>
    <row r="59" spans="1:36" s="140" customFormat="1" ht="45">
      <c r="A59" s="212" t="s">
        <v>246</v>
      </c>
      <c r="B59" s="213">
        <v>93390</v>
      </c>
      <c r="C59" s="214" t="s">
        <v>182</v>
      </c>
      <c r="D59" s="215" t="s">
        <v>57</v>
      </c>
      <c r="E59" s="216">
        <v>180.81</v>
      </c>
      <c r="F59" s="217">
        <v>19.979999999999997</v>
      </c>
      <c r="G59" s="217">
        <v>9.26</v>
      </c>
      <c r="H59" s="218">
        <v>29.239999999999995</v>
      </c>
      <c r="I59" s="217">
        <v>3612.58</v>
      </c>
      <c r="J59" s="217">
        <v>1674.3</v>
      </c>
      <c r="K59" s="217">
        <f>H59*E59</f>
        <v>5286.884399999999</v>
      </c>
      <c r="L59" s="217"/>
      <c r="M59" s="363" t="s">
        <v>245</v>
      </c>
      <c r="N59" s="364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</row>
    <row r="60" spans="1:36" s="140" customFormat="1">
      <c r="A60" s="212"/>
      <c r="B60" s="213"/>
      <c r="C60" s="214" t="s">
        <v>58</v>
      </c>
      <c r="D60" s="215" t="s">
        <v>58</v>
      </c>
      <c r="E60" s="216"/>
      <c r="F60" s="217" t="s">
        <v>58</v>
      </c>
      <c r="G60" s="217" t="s">
        <v>58</v>
      </c>
      <c r="H60" s="218" t="s">
        <v>58</v>
      </c>
      <c r="I60" s="217" t="s">
        <v>58</v>
      </c>
      <c r="J60" s="217" t="s">
        <v>58</v>
      </c>
      <c r="K60" s="217" t="s">
        <v>58</v>
      </c>
      <c r="L60" s="217"/>
      <c r="M60" s="261"/>
      <c r="N60" s="139"/>
      <c r="O60" s="139"/>
      <c r="P60" s="139"/>
      <c r="Q60" s="139"/>
      <c r="R60" s="139"/>
      <c r="S60" s="139"/>
      <c r="T60" s="139"/>
      <c r="U60" s="139"/>
      <c r="V60" s="13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</row>
    <row r="61" spans="1:36" s="140" customFormat="1">
      <c r="A61" s="212" t="s">
        <v>232</v>
      </c>
      <c r="B61" s="213"/>
      <c r="C61" s="214" t="s">
        <v>233</v>
      </c>
      <c r="D61" s="215" t="s">
        <v>58</v>
      </c>
      <c r="E61" s="216"/>
      <c r="F61" s="217" t="s">
        <v>58</v>
      </c>
      <c r="G61" s="217" t="s">
        <v>58</v>
      </c>
      <c r="H61" s="218" t="s">
        <v>58</v>
      </c>
      <c r="I61" s="251">
        <v>10450.6</v>
      </c>
      <c r="J61" s="251">
        <v>1461.83</v>
      </c>
      <c r="K61" s="217" t="s">
        <v>58</v>
      </c>
      <c r="L61" s="252">
        <f>SUM(K62:K63)</f>
        <v>11912.435999999998</v>
      </c>
      <c r="M61" s="261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9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</row>
    <row r="62" spans="1:36" s="140" customFormat="1">
      <c r="A62" s="212" t="s">
        <v>234</v>
      </c>
      <c r="B62" s="213">
        <v>97645</v>
      </c>
      <c r="C62" s="214" t="s">
        <v>187</v>
      </c>
      <c r="D62" s="215" t="s">
        <v>57</v>
      </c>
      <c r="E62" s="216">
        <v>41.4</v>
      </c>
      <c r="F62" s="217">
        <v>6.4699999999999989</v>
      </c>
      <c r="G62" s="217">
        <v>14.25</v>
      </c>
      <c r="H62" s="218">
        <v>20.72</v>
      </c>
      <c r="I62" s="217">
        <v>267.86</v>
      </c>
      <c r="J62" s="217">
        <v>589.95000000000005</v>
      </c>
      <c r="K62" s="217">
        <f>H62*E62</f>
        <v>857.80799999999988</v>
      </c>
      <c r="L62" s="217"/>
      <c r="M62" s="365" t="s">
        <v>235</v>
      </c>
      <c r="N62" s="366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</row>
    <row r="63" spans="1:36" s="140" customFormat="1" ht="45">
      <c r="A63" s="212" t="s">
        <v>236</v>
      </c>
      <c r="B63" s="213">
        <v>94573</v>
      </c>
      <c r="C63" s="214" t="s">
        <v>94</v>
      </c>
      <c r="D63" s="215" t="s">
        <v>57</v>
      </c>
      <c r="E63" s="216">
        <v>41.4</v>
      </c>
      <c r="F63" s="217">
        <v>245.95999999999998</v>
      </c>
      <c r="G63" s="217">
        <v>21.06</v>
      </c>
      <c r="H63" s="218">
        <v>267.02</v>
      </c>
      <c r="I63" s="217">
        <v>10182.74</v>
      </c>
      <c r="J63" s="217">
        <v>871.88</v>
      </c>
      <c r="K63" s="217">
        <f>H63*E63</f>
        <v>11054.627999999999</v>
      </c>
      <c r="L63" s="217"/>
      <c r="M63" s="365" t="s">
        <v>235</v>
      </c>
      <c r="N63" s="366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</row>
    <row r="64" spans="1:36" s="140" customFormat="1">
      <c r="A64" s="212"/>
      <c r="B64" s="213"/>
      <c r="C64" s="214"/>
      <c r="D64" s="215"/>
      <c r="E64" s="216"/>
      <c r="F64" s="217"/>
      <c r="G64" s="217"/>
      <c r="H64" s="218"/>
      <c r="I64" s="217"/>
      <c r="J64" s="217"/>
      <c r="K64" s="217"/>
      <c r="L64" s="217"/>
      <c r="M64" s="255"/>
      <c r="N64" s="253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</row>
    <row r="65" spans="1:36" s="140" customFormat="1">
      <c r="A65" s="212" t="s">
        <v>237</v>
      </c>
      <c r="B65" s="213"/>
      <c r="C65" s="214" t="s">
        <v>238</v>
      </c>
      <c r="D65" s="215" t="s">
        <v>58</v>
      </c>
      <c r="E65" s="216"/>
      <c r="F65" s="217" t="s">
        <v>58</v>
      </c>
      <c r="G65" s="217" t="s">
        <v>58</v>
      </c>
      <c r="H65" s="218" t="s">
        <v>58</v>
      </c>
      <c r="I65" s="251">
        <v>1664.15</v>
      </c>
      <c r="J65" s="251">
        <v>380.67</v>
      </c>
      <c r="K65" s="217" t="s">
        <v>58</v>
      </c>
      <c r="L65" s="252">
        <f>SUM(K66:K67)</f>
        <v>2044.8245999999999</v>
      </c>
      <c r="M65" s="261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</row>
    <row r="66" spans="1:36" s="140" customFormat="1" ht="30">
      <c r="A66" s="212" t="s">
        <v>239</v>
      </c>
      <c r="B66" s="213">
        <v>97640</v>
      </c>
      <c r="C66" s="256" t="s">
        <v>185</v>
      </c>
      <c r="D66" s="215" t="s">
        <v>57</v>
      </c>
      <c r="E66" s="216">
        <v>44.06</v>
      </c>
      <c r="F66" s="217">
        <v>0.30000000000000004</v>
      </c>
      <c r="G66" s="217">
        <v>1.06</v>
      </c>
      <c r="H66" s="218">
        <v>1.36</v>
      </c>
      <c r="I66" s="217">
        <v>13.22</v>
      </c>
      <c r="J66" s="217">
        <v>46.7</v>
      </c>
      <c r="K66" s="217">
        <f>H66*E66</f>
        <v>59.921600000000005</v>
      </c>
      <c r="L66" s="217"/>
      <c r="M66" s="363" t="s">
        <v>259</v>
      </c>
      <c r="N66" s="364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39"/>
      <c r="AA66" s="139"/>
      <c r="AB66" s="139"/>
      <c r="AC66" s="139"/>
      <c r="AD66" s="139"/>
      <c r="AE66" s="139"/>
      <c r="AF66" s="139"/>
      <c r="AG66" s="139"/>
      <c r="AH66" s="139"/>
      <c r="AI66" s="139"/>
      <c r="AJ66" s="139"/>
    </row>
    <row r="67" spans="1:36" s="140" customFormat="1" ht="30">
      <c r="A67" s="212" t="s">
        <v>240</v>
      </c>
      <c r="B67" s="213">
        <v>96486</v>
      </c>
      <c r="C67" s="214" t="s">
        <v>184</v>
      </c>
      <c r="D67" s="215" t="s">
        <v>57</v>
      </c>
      <c r="E67" s="216">
        <v>44.06</v>
      </c>
      <c r="F67" s="217">
        <v>37.47</v>
      </c>
      <c r="G67" s="217">
        <v>7.58</v>
      </c>
      <c r="H67" s="218">
        <v>45.05</v>
      </c>
      <c r="I67" s="217">
        <v>1650.93</v>
      </c>
      <c r="J67" s="217">
        <v>333.97</v>
      </c>
      <c r="K67" s="217">
        <f>H67*E67</f>
        <v>1984.903</v>
      </c>
      <c r="L67" s="217"/>
      <c r="M67" s="363" t="s">
        <v>259</v>
      </c>
      <c r="N67" s="364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</row>
    <row r="68" spans="1:36" s="140" customFormat="1">
      <c r="A68" s="212"/>
      <c r="B68" s="213"/>
      <c r="C68" s="214"/>
      <c r="D68" s="215"/>
      <c r="E68" s="216"/>
      <c r="F68" s="217"/>
      <c r="G68" s="217"/>
      <c r="H68" s="218"/>
      <c r="I68" s="217"/>
      <c r="J68" s="217"/>
      <c r="K68" s="217"/>
      <c r="L68" s="217"/>
      <c r="M68" s="255"/>
      <c r="N68" s="253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</row>
    <row r="69" spans="1:36" s="140" customFormat="1">
      <c r="A69" s="212" t="s">
        <v>241</v>
      </c>
      <c r="B69" s="213"/>
      <c r="C69" s="214" t="s">
        <v>421</v>
      </c>
      <c r="D69" s="215" t="s">
        <v>58</v>
      </c>
      <c r="E69" s="216"/>
      <c r="F69" s="217" t="s">
        <v>58</v>
      </c>
      <c r="G69" s="217" t="s">
        <v>58</v>
      </c>
      <c r="H69" s="218" t="s">
        <v>58</v>
      </c>
      <c r="I69" s="251">
        <v>3990.16</v>
      </c>
      <c r="J69" s="251">
        <v>249.79999999999998</v>
      </c>
      <c r="K69" s="217" t="s">
        <v>58</v>
      </c>
      <c r="L69" s="252">
        <f>SUM(K70:K71)</f>
        <v>4239.96</v>
      </c>
      <c r="M69" s="261"/>
      <c r="N69" s="139"/>
      <c r="O69" s="139"/>
      <c r="P69" s="139"/>
      <c r="Q69" s="139"/>
      <c r="R69" s="139"/>
      <c r="S69" s="139"/>
      <c r="T69" s="139"/>
      <c r="U69" s="139"/>
      <c r="V69" s="139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</row>
    <row r="70" spans="1:36" s="140" customFormat="1">
      <c r="A70" s="212" t="s">
        <v>242</v>
      </c>
      <c r="B70" s="213">
        <v>97644</v>
      </c>
      <c r="C70" s="214" t="s">
        <v>186</v>
      </c>
      <c r="D70" s="215" t="s">
        <v>57</v>
      </c>
      <c r="E70" s="216">
        <v>8.4</v>
      </c>
      <c r="F70" s="217">
        <v>1.9000000000000004</v>
      </c>
      <c r="G70" s="217">
        <v>5.25</v>
      </c>
      <c r="H70" s="218">
        <v>7.15</v>
      </c>
      <c r="I70" s="217">
        <v>15.96</v>
      </c>
      <c r="J70" s="217">
        <v>44.1</v>
      </c>
      <c r="K70" s="217">
        <f>H70*E70</f>
        <v>60.06</v>
      </c>
      <c r="L70" s="217"/>
      <c r="M70" s="365" t="s">
        <v>244</v>
      </c>
      <c r="N70" s="366"/>
      <c r="O70" s="139"/>
      <c r="P70" s="139"/>
      <c r="Q70" s="139"/>
      <c r="R70" s="139"/>
      <c r="S70" s="139"/>
      <c r="T70" s="139"/>
      <c r="U70" s="139"/>
      <c r="V70" s="139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</row>
    <row r="71" spans="1:36" s="140" customFormat="1" ht="60">
      <c r="A71" s="212" t="s">
        <v>243</v>
      </c>
      <c r="B71" s="213">
        <v>91299</v>
      </c>
      <c r="C71" s="214" t="s">
        <v>337</v>
      </c>
      <c r="D71" s="215" t="s">
        <v>55</v>
      </c>
      <c r="E71" s="216">
        <v>5</v>
      </c>
      <c r="F71" s="217">
        <v>794.84</v>
      </c>
      <c r="G71" s="217">
        <v>41.14</v>
      </c>
      <c r="H71" s="218">
        <v>835.98</v>
      </c>
      <c r="I71" s="217">
        <v>3974.2</v>
      </c>
      <c r="J71" s="217">
        <v>205.7</v>
      </c>
      <c r="K71" s="217">
        <f>H71*E71</f>
        <v>4179.8999999999996</v>
      </c>
      <c r="L71" s="217"/>
      <c r="M71" s="365"/>
      <c r="N71" s="366"/>
      <c r="O71" s="139"/>
      <c r="P71" s="139"/>
      <c r="Q71" s="139"/>
      <c r="R71" s="139"/>
      <c r="S71" s="139"/>
      <c r="T71" s="139"/>
      <c r="U71" s="139"/>
      <c r="V71" s="139"/>
      <c r="W71" s="139"/>
      <c r="X71" s="139"/>
      <c r="Y71" s="139"/>
      <c r="Z71" s="139"/>
      <c r="AA71" s="139"/>
      <c r="AB71" s="139"/>
      <c r="AC71" s="139"/>
      <c r="AD71" s="139"/>
      <c r="AE71" s="139"/>
      <c r="AF71" s="139"/>
      <c r="AG71" s="139"/>
      <c r="AH71" s="139"/>
      <c r="AI71" s="139"/>
      <c r="AJ71" s="139"/>
    </row>
    <row r="72" spans="1:36" s="140" customFormat="1">
      <c r="A72" s="212"/>
      <c r="B72" s="213"/>
      <c r="C72" s="214"/>
      <c r="D72" s="215"/>
      <c r="E72" s="216"/>
      <c r="F72" s="217"/>
      <c r="G72" s="217"/>
      <c r="H72" s="218"/>
      <c r="I72" s="217"/>
      <c r="J72" s="217"/>
      <c r="K72" s="217"/>
      <c r="L72" s="217"/>
      <c r="M72" s="255"/>
      <c r="N72" s="253"/>
      <c r="O72" s="139"/>
      <c r="P72" s="139"/>
      <c r="Q72" s="139"/>
      <c r="R72" s="139"/>
      <c r="S72" s="139"/>
      <c r="T72" s="139"/>
      <c r="U72" s="139"/>
      <c r="V72" s="139"/>
      <c r="W72" s="139"/>
      <c r="X72" s="139"/>
      <c r="Y72" s="139"/>
      <c r="Z72" s="139"/>
      <c r="AA72" s="139"/>
      <c r="AB72" s="139"/>
      <c r="AC72" s="139"/>
      <c r="AD72" s="139"/>
      <c r="AE72" s="139"/>
      <c r="AF72" s="139"/>
      <c r="AG72" s="139"/>
      <c r="AH72" s="139"/>
      <c r="AI72" s="139"/>
      <c r="AJ72" s="139"/>
    </row>
    <row r="73" spans="1:36" s="140" customFormat="1">
      <c r="A73" s="205">
        <v>5</v>
      </c>
      <c r="B73" s="206"/>
      <c r="C73" s="207" t="s">
        <v>247</v>
      </c>
      <c r="D73" s="208"/>
      <c r="E73" s="209"/>
      <c r="F73" s="210"/>
      <c r="G73" s="211"/>
      <c r="H73" s="304"/>
      <c r="I73" s="198">
        <v>1603.0600000000002</v>
      </c>
      <c r="J73" s="198">
        <v>1375.6000000000001</v>
      </c>
      <c r="K73" s="219"/>
      <c r="L73" s="198">
        <f>SUM(L74:L88)</f>
        <v>2978.65816</v>
      </c>
      <c r="M73" s="261"/>
      <c r="N73" s="139"/>
      <c r="O73" s="139"/>
      <c r="P73" s="139"/>
      <c r="Q73" s="139"/>
      <c r="R73" s="139"/>
      <c r="S73" s="139"/>
      <c r="T73" s="139"/>
      <c r="U73" s="139"/>
      <c r="V73" s="139"/>
      <c r="W73" s="139"/>
      <c r="X73" s="139"/>
      <c r="Y73" s="139"/>
      <c r="Z73" s="139"/>
      <c r="AA73" s="139"/>
      <c r="AB73" s="139"/>
      <c r="AC73" s="139"/>
      <c r="AD73" s="139"/>
      <c r="AE73" s="139"/>
      <c r="AF73" s="139"/>
      <c r="AG73" s="139"/>
      <c r="AH73" s="139"/>
      <c r="AI73" s="139"/>
      <c r="AJ73" s="139"/>
    </row>
    <row r="74" spans="1:36" s="140" customFormat="1">
      <c r="A74" s="245" t="s">
        <v>248</v>
      </c>
      <c r="B74" s="246"/>
      <c r="C74" s="247" t="s">
        <v>362</v>
      </c>
      <c r="D74" s="248"/>
      <c r="E74" s="249"/>
      <c r="F74" s="250"/>
      <c r="G74" s="250"/>
      <c r="H74" s="305"/>
      <c r="I74" s="252">
        <v>1382.5600000000002</v>
      </c>
      <c r="J74" s="252">
        <v>1027.6000000000001</v>
      </c>
      <c r="K74" s="250"/>
      <c r="L74" s="252">
        <f>SUM(K75:K85)</f>
        <v>2410.15816</v>
      </c>
      <c r="M74" s="261"/>
      <c r="N74" s="139"/>
      <c r="O74" s="139"/>
      <c r="P74" s="139"/>
      <c r="Q74" s="139"/>
      <c r="R74" s="139"/>
      <c r="S74" s="139"/>
      <c r="T74" s="139"/>
      <c r="U74" s="139"/>
      <c r="V74" s="139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</row>
    <row r="75" spans="1:36" s="140" customFormat="1" ht="45">
      <c r="A75" s="212" t="s">
        <v>249</v>
      </c>
      <c r="B75" s="213">
        <v>89168</v>
      </c>
      <c r="C75" s="214" t="s">
        <v>2</v>
      </c>
      <c r="D75" s="215" t="s">
        <v>57</v>
      </c>
      <c r="E75" s="216">
        <v>6</v>
      </c>
      <c r="F75" s="217">
        <v>28.28</v>
      </c>
      <c r="G75" s="217">
        <v>37.549999999999997</v>
      </c>
      <c r="H75" s="218">
        <v>65.83</v>
      </c>
      <c r="I75" s="217">
        <v>169.68</v>
      </c>
      <c r="J75" s="217">
        <v>225.3</v>
      </c>
      <c r="K75" s="217">
        <f t="shared" ref="K75:K85" si="0">H75*E75</f>
        <v>394.98</v>
      </c>
      <c r="L75" s="217"/>
      <c r="M75" s="255" t="s">
        <v>256</v>
      </c>
      <c r="N75" s="139"/>
      <c r="O75" s="139"/>
      <c r="P75" s="139"/>
      <c r="Q75" s="139"/>
      <c r="R75" s="139"/>
      <c r="S75" s="139"/>
      <c r="T75" s="139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</row>
    <row r="76" spans="1:36" s="140" customFormat="1" ht="30">
      <c r="A76" s="212" t="s">
        <v>250</v>
      </c>
      <c r="B76" s="213">
        <v>87878</v>
      </c>
      <c r="C76" s="214" t="s">
        <v>96</v>
      </c>
      <c r="D76" s="215" t="s">
        <v>57</v>
      </c>
      <c r="E76" s="216">
        <v>12</v>
      </c>
      <c r="F76" s="217">
        <v>1.5199999999999998</v>
      </c>
      <c r="G76" s="217">
        <v>1.82</v>
      </c>
      <c r="H76" s="218">
        <v>3.34</v>
      </c>
      <c r="I76" s="217">
        <v>18.239999999999998</v>
      </c>
      <c r="J76" s="217">
        <v>21.84</v>
      </c>
      <c r="K76" s="217">
        <f t="shared" si="0"/>
        <v>40.08</v>
      </c>
      <c r="L76" s="217"/>
      <c r="M76" s="255" t="s">
        <v>257</v>
      </c>
      <c r="N76" s="139"/>
      <c r="O76" s="139"/>
      <c r="P76" s="139"/>
      <c r="Q76" s="139"/>
      <c r="R76" s="139"/>
      <c r="S76" s="139"/>
      <c r="T76" s="139"/>
      <c r="U76" s="139"/>
      <c r="V76" s="139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</row>
    <row r="77" spans="1:36" s="140" customFormat="1" ht="60">
      <c r="A77" s="212" t="s">
        <v>251</v>
      </c>
      <c r="B77" s="213">
        <v>89173</v>
      </c>
      <c r="C77" s="214" t="s">
        <v>4</v>
      </c>
      <c r="D77" s="215" t="s">
        <v>57</v>
      </c>
      <c r="E77" s="216">
        <v>12</v>
      </c>
      <c r="F77" s="217">
        <v>11.69</v>
      </c>
      <c r="G77" s="217">
        <v>12.24</v>
      </c>
      <c r="H77" s="218">
        <v>23.93</v>
      </c>
      <c r="I77" s="217">
        <v>140.28</v>
      </c>
      <c r="J77" s="217">
        <v>146.88</v>
      </c>
      <c r="K77" s="217">
        <f t="shared" si="0"/>
        <v>287.15999999999997</v>
      </c>
      <c r="L77" s="217"/>
      <c r="M77" s="255"/>
      <c r="N77" s="139"/>
      <c r="O77" s="139"/>
      <c r="P77" s="139"/>
      <c r="Q77" s="139"/>
      <c r="R77" s="139"/>
      <c r="S77" s="139"/>
      <c r="T77" s="139"/>
      <c r="U77" s="139"/>
      <c r="V77" s="13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</row>
    <row r="78" spans="1:36" s="140" customFormat="1">
      <c r="A78" s="212" t="s">
        <v>252</v>
      </c>
      <c r="B78" s="213">
        <v>96995</v>
      </c>
      <c r="C78" s="214" t="s">
        <v>181</v>
      </c>
      <c r="D78" s="215" t="s">
        <v>53</v>
      </c>
      <c r="E78" s="216">
        <v>7.1999999999999993</v>
      </c>
      <c r="F78" s="217">
        <v>12.640000000000004</v>
      </c>
      <c r="G78" s="217">
        <v>27.56</v>
      </c>
      <c r="H78" s="218">
        <v>40.200000000000003</v>
      </c>
      <c r="I78" s="217">
        <v>91.01</v>
      </c>
      <c r="J78" s="217">
        <v>198.43</v>
      </c>
      <c r="K78" s="217">
        <f t="shared" si="0"/>
        <v>289.44</v>
      </c>
      <c r="L78" s="217"/>
      <c r="M78" s="255" t="s">
        <v>254</v>
      </c>
      <c r="N78" s="139"/>
      <c r="O78" s="139"/>
      <c r="P78" s="139"/>
      <c r="Q78" s="139"/>
      <c r="R78" s="139"/>
      <c r="S78" s="139"/>
      <c r="T78" s="139"/>
      <c r="U78" s="139"/>
      <c r="V78" s="139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</row>
    <row r="79" spans="1:36" s="140" customFormat="1" ht="60">
      <c r="A79" s="212" t="s">
        <v>253</v>
      </c>
      <c r="B79" s="213">
        <v>94438</v>
      </c>
      <c r="C79" s="214" t="s">
        <v>155</v>
      </c>
      <c r="D79" s="215" t="s">
        <v>57</v>
      </c>
      <c r="E79" s="216">
        <v>12</v>
      </c>
      <c r="F79" s="217">
        <v>18.87</v>
      </c>
      <c r="G79" s="217">
        <v>12.64</v>
      </c>
      <c r="H79" s="218">
        <v>31.51</v>
      </c>
      <c r="I79" s="217">
        <v>226.44</v>
      </c>
      <c r="J79" s="217">
        <v>151.68</v>
      </c>
      <c r="K79" s="217">
        <f t="shared" si="0"/>
        <v>378.12</v>
      </c>
      <c r="L79" s="217"/>
      <c r="M79" s="255" t="s">
        <v>255</v>
      </c>
      <c r="N79" s="139"/>
      <c r="O79" s="139"/>
      <c r="P79" s="139"/>
      <c r="Q79" s="139"/>
      <c r="R79" s="139"/>
      <c r="S79" s="139"/>
      <c r="T79" s="139"/>
      <c r="U79" s="139"/>
      <c r="V79" s="139"/>
      <c r="W79" s="139"/>
      <c r="X79" s="139"/>
      <c r="Y79" s="139"/>
      <c r="Z79" s="139"/>
      <c r="AA79" s="139"/>
      <c r="AB79" s="139"/>
      <c r="AC79" s="139"/>
      <c r="AD79" s="139"/>
      <c r="AE79" s="139"/>
      <c r="AF79" s="139"/>
      <c r="AG79" s="139"/>
      <c r="AH79" s="139"/>
      <c r="AI79" s="139"/>
      <c r="AJ79" s="139"/>
    </row>
    <row r="80" spans="1:36" s="140" customFormat="1">
      <c r="A80" s="212" t="s">
        <v>320</v>
      </c>
      <c r="B80" s="213">
        <v>88483</v>
      </c>
      <c r="C80" s="214" t="s">
        <v>32</v>
      </c>
      <c r="D80" s="215" t="s">
        <v>57</v>
      </c>
      <c r="E80" s="216">
        <v>12</v>
      </c>
      <c r="F80" s="217">
        <v>2.12</v>
      </c>
      <c r="G80" s="217">
        <v>0.55000000000000004</v>
      </c>
      <c r="H80" s="218">
        <v>2.67</v>
      </c>
      <c r="I80" s="217">
        <v>25.44</v>
      </c>
      <c r="J80" s="217">
        <v>6.6</v>
      </c>
      <c r="K80" s="217">
        <f t="shared" si="0"/>
        <v>32.04</v>
      </c>
      <c r="L80" s="217"/>
      <c r="M80" s="264" t="s">
        <v>255</v>
      </c>
      <c r="N80" s="139"/>
      <c r="O80" s="139"/>
      <c r="P80" s="139"/>
      <c r="Q80" s="139"/>
      <c r="R80" s="139"/>
      <c r="S80" s="139"/>
      <c r="T80" s="139"/>
      <c r="U80" s="139"/>
      <c r="V80" s="139"/>
      <c r="W80" s="139"/>
      <c r="X80" s="139"/>
      <c r="Y80" s="139"/>
      <c r="Z80" s="139"/>
      <c r="AA80" s="139"/>
      <c r="AB80" s="139"/>
      <c r="AC80" s="139"/>
      <c r="AD80" s="139"/>
      <c r="AE80" s="139"/>
      <c r="AF80" s="139"/>
      <c r="AG80" s="139"/>
      <c r="AH80" s="139"/>
      <c r="AI80" s="139"/>
      <c r="AJ80" s="139"/>
    </row>
    <row r="81" spans="1:36" s="140" customFormat="1" ht="30">
      <c r="A81" s="212" t="s">
        <v>331</v>
      </c>
      <c r="B81" s="213">
        <v>88487</v>
      </c>
      <c r="C81" s="214" t="s">
        <v>330</v>
      </c>
      <c r="D81" s="215" t="s">
        <v>57</v>
      </c>
      <c r="E81" s="216">
        <v>12</v>
      </c>
      <c r="F81" s="217">
        <v>5.82</v>
      </c>
      <c r="G81" s="217">
        <v>2.69</v>
      </c>
      <c r="H81" s="218">
        <v>8.51</v>
      </c>
      <c r="I81" s="217">
        <v>69.84</v>
      </c>
      <c r="J81" s="217">
        <v>32.28</v>
      </c>
      <c r="K81" s="217">
        <f t="shared" si="0"/>
        <v>102.12</v>
      </c>
      <c r="L81" s="217"/>
      <c r="M81" s="264" t="s">
        <v>255</v>
      </c>
      <c r="N81" s="139"/>
      <c r="O81" s="139"/>
      <c r="P81" s="139"/>
      <c r="Q81" s="139"/>
      <c r="R81" s="139"/>
      <c r="S81" s="139"/>
      <c r="T81" s="139"/>
      <c r="U81" s="139"/>
      <c r="V81" s="139"/>
      <c r="W81" s="139"/>
      <c r="X81" s="139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</row>
    <row r="82" spans="1:36" s="140" customFormat="1" ht="45">
      <c r="A82" s="212" t="s">
        <v>332</v>
      </c>
      <c r="B82" s="213">
        <v>92408</v>
      </c>
      <c r="C82" s="214" t="s">
        <v>39</v>
      </c>
      <c r="D82" s="215" t="s">
        <v>57</v>
      </c>
      <c r="E82" s="216">
        <v>1.0799999999999998</v>
      </c>
      <c r="F82" s="217">
        <v>81.96</v>
      </c>
      <c r="G82" s="217">
        <v>78.290000000000006</v>
      </c>
      <c r="H82" s="218">
        <v>160.25</v>
      </c>
      <c r="I82" s="217">
        <v>88.52</v>
      </c>
      <c r="J82" s="217">
        <v>84.55</v>
      </c>
      <c r="K82" s="217">
        <f t="shared" si="0"/>
        <v>173.06999999999996</v>
      </c>
      <c r="L82" s="217"/>
      <c r="M82" s="264"/>
      <c r="N82" s="139"/>
      <c r="O82" s="139"/>
      <c r="P82" s="139"/>
      <c r="Q82" s="139"/>
      <c r="R82" s="139"/>
      <c r="S82" s="139"/>
      <c r="T82" s="139"/>
      <c r="U82" s="139"/>
      <c r="V82" s="139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</row>
    <row r="83" spans="1:36" s="140" customFormat="1" ht="30">
      <c r="A83" s="212" t="s">
        <v>333</v>
      </c>
      <c r="B83" s="213">
        <v>94965</v>
      </c>
      <c r="C83" s="214" t="s">
        <v>89</v>
      </c>
      <c r="D83" s="215" t="s">
        <v>53</v>
      </c>
      <c r="E83" s="216">
        <v>0.86399999999999999</v>
      </c>
      <c r="F83" s="217">
        <v>243.76</v>
      </c>
      <c r="G83" s="217">
        <v>43.68</v>
      </c>
      <c r="H83" s="218">
        <v>287.44</v>
      </c>
      <c r="I83" s="217">
        <v>210.61</v>
      </c>
      <c r="J83" s="217">
        <v>37.74</v>
      </c>
      <c r="K83" s="217">
        <f t="shared" si="0"/>
        <v>248.34816000000001</v>
      </c>
      <c r="L83" s="217"/>
      <c r="M83" s="264" t="s">
        <v>336</v>
      </c>
      <c r="N83" s="139"/>
      <c r="O83" s="139"/>
      <c r="P83" s="139"/>
      <c r="Q83" s="139"/>
      <c r="R83" s="139"/>
      <c r="S83" s="139"/>
      <c r="T83" s="139"/>
      <c r="U83" s="139"/>
      <c r="V83" s="13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</row>
    <row r="84" spans="1:36" s="140" customFormat="1" ht="45">
      <c r="A84" s="212" t="s">
        <v>334</v>
      </c>
      <c r="B84" s="213">
        <v>92761</v>
      </c>
      <c r="C84" s="214" t="s">
        <v>174</v>
      </c>
      <c r="D84" s="215" t="s">
        <v>54</v>
      </c>
      <c r="E84" s="216">
        <v>30</v>
      </c>
      <c r="F84" s="217">
        <v>7.0499999999999989</v>
      </c>
      <c r="G84" s="217">
        <v>1.65</v>
      </c>
      <c r="H84" s="218">
        <v>8.6999999999999993</v>
      </c>
      <c r="I84" s="217">
        <v>211.5</v>
      </c>
      <c r="J84" s="217">
        <v>49.5</v>
      </c>
      <c r="K84" s="217">
        <f t="shared" si="0"/>
        <v>261</v>
      </c>
      <c r="L84" s="217"/>
      <c r="M84" s="264"/>
      <c r="N84" s="139"/>
      <c r="O84" s="139"/>
      <c r="P84" s="139"/>
      <c r="Q84" s="139"/>
      <c r="R84" s="139"/>
      <c r="S84" s="139"/>
      <c r="T84" s="139"/>
      <c r="U84" s="139"/>
      <c r="V84" s="139"/>
      <c r="W84" s="139"/>
      <c r="X84" s="139"/>
      <c r="Y84" s="139"/>
      <c r="Z84" s="139"/>
      <c r="AA84" s="139"/>
      <c r="AB84" s="139"/>
      <c r="AC84" s="139"/>
      <c r="AD84" s="139"/>
      <c r="AE84" s="139"/>
      <c r="AF84" s="139"/>
      <c r="AG84" s="139"/>
      <c r="AH84" s="139"/>
      <c r="AI84" s="139"/>
      <c r="AJ84" s="139"/>
    </row>
    <row r="85" spans="1:36" s="140" customFormat="1" ht="45">
      <c r="A85" s="212" t="s">
        <v>335</v>
      </c>
      <c r="B85" s="213">
        <v>92759</v>
      </c>
      <c r="C85" s="214" t="s">
        <v>173</v>
      </c>
      <c r="D85" s="215" t="s">
        <v>54</v>
      </c>
      <c r="E85" s="216">
        <v>20</v>
      </c>
      <c r="F85" s="217">
        <v>6.5499999999999989</v>
      </c>
      <c r="G85" s="217">
        <v>3.64</v>
      </c>
      <c r="H85" s="218">
        <v>10.19</v>
      </c>
      <c r="I85" s="217">
        <v>131</v>
      </c>
      <c r="J85" s="217">
        <v>72.8</v>
      </c>
      <c r="K85" s="217">
        <f t="shared" si="0"/>
        <v>203.79999999999998</v>
      </c>
      <c r="L85" s="217"/>
      <c r="M85" s="264"/>
      <c r="N85" s="139"/>
      <c r="O85" s="139"/>
      <c r="P85" s="139"/>
      <c r="Q85" s="139"/>
      <c r="R85" s="139"/>
      <c r="S85" s="139"/>
      <c r="T85" s="139"/>
      <c r="U85" s="139"/>
      <c r="V85" s="139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</row>
    <row r="86" spans="1:36" s="140" customFormat="1">
      <c r="A86" s="212"/>
      <c r="B86" s="213"/>
      <c r="C86" s="214"/>
      <c r="D86" s="215"/>
      <c r="E86" s="216"/>
      <c r="F86" s="217"/>
      <c r="G86" s="217"/>
      <c r="H86" s="218"/>
      <c r="I86" s="217"/>
      <c r="J86" s="217"/>
      <c r="K86" s="217"/>
      <c r="L86" s="217"/>
      <c r="M86" s="271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</row>
    <row r="87" spans="1:36" s="140" customFormat="1">
      <c r="A87" s="212" t="s">
        <v>338</v>
      </c>
      <c r="B87" s="213"/>
      <c r="C87" s="241" t="s">
        <v>204</v>
      </c>
      <c r="D87" s="248"/>
      <c r="E87" s="249"/>
      <c r="F87" s="250"/>
      <c r="G87" s="250"/>
      <c r="H87" s="305"/>
      <c r="I87" s="252">
        <v>220.5</v>
      </c>
      <c r="J87" s="252">
        <v>348</v>
      </c>
      <c r="K87" s="250"/>
      <c r="L87" s="252">
        <f>K88</f>
        <v>568.5</v>
      </c>
      <c r="M87" s="271"/>
      <c r="N87" s="139"/>
      <c r="O87" s="139"/>
      <c r="P87" s="139"/>
      <c r="Q87" s="139"/>
      <c r="R87" s="139"/>
      <c r="S87" s="139"/>
      <c r="T87" s="139"/>
      <c r="U87" s="139"/>
      <c r="V87" s="139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</row>
    <row r="88" spans="1:36" s="140" customFormat="1">
      <c r="A88" s="212" t="s">
        <v>345</v>
      </c>
      <c r="B88" s="213" t="s">
        <v>47</v>
      </c>
      <c r="C88" s="214" t="s">
        <v>101</v>
      </c>
      <c r="D88" s="215" t="s">
        <v>57</v>
      </c>
      <c r="E88" s="216">
        <v>30</v>
      </c>
      <c r="F88" s="217">
        <v>7.35</v>
      </c>
      <c r="G88" s="217">
        <v>11.6</v>
      </c>
      <c r="H88" s="218">
        <v>18.95</v>
      </c>
      <c r="I88" s="217">
        <v>220.5</v>
      </c>
      <c r="J88" s="217">
        <v>348</v>
      </c>
      <c r="K88" s="217">
        <f>H88*E88</f>
        <v>568.5</v>
      </c>
      <c r="L88" s="217"/>
      <c r="M88" s="273" t="s">
        <v>346</v>
      </c>
      <c r="N88" s="139"/>
      <c r="O88" s="139"/>
      <c r="P88" s="139"/>
      <c r="Q88" s="139"/>
      <c r="R88" s="139"/>
      <c r="S88" s="139"/>
      <c r="T88" s="139"/>
      <c r="U88" s="139"/>
      <c r="V88" s="139"/>
      <c r="W88" s="139"/>
      <c r="X88" s="139"/>
      <c r="Y88" s="139"/>
      <c r="Z88" s="139"/>
      <c r="AA88" s="139"/>
      <c r="AB88" s="139"/>
      <c r="AC88" s="139"/>
      <c r="AD88" s="139"/>
      <c r="AE88" s="139"/>
      <c r="AF88" s="139"/>
      <c r="AG88" s="139"/>
      <c r="AH88" s="139"/>
      <c r="AI88" s="139"/>
      <c r="AJ88" s="139"/>
    </row>
    <row r="89" spans="1:36" s="140" customFormat="1">
      <c r="A89" s="212"/>
      <c r="B89" s="213"/>
      <c r="C89" s="214"/>
      <c r="D89" s="215"/>
      <c r="E89" s="216"/>
      <c r="F89" s="217"/>
      <c r="G89" s="217"/>
      <c r="H89" s="218"/>
      <c r="I89" s="217"/>
      <c r="J89" s="217"/>
      <c r="K89" s="217"/>
      <c r="L89" s="217"/>
      <c r="M89" s="264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  <c r="AJ89" s="139"/>
    </row>
    <row r="90" spans="1:36" s="140" customFormat="1">
      <c r="A90" s="205">
        <v>6</v>
      </c>
      <c r="B90" s="206"/>
      <c r="C90" s="207" t="s">
        <v>268</v>
      </c>
      <c r="D90" s="208"/>
      <c r="E90" s="209"/>
      <c r="F90" s="210"/>
      <c r="G90" s="211"/>
      <c r="H90" s="304"/>
      <c r="I90" s="198">
        <v>8098.77</v>
      </c>
      <c r="J90" s="198">
        <v>5129.68</v>
      </c>
      <c r="K90" s="219"/>
      <c r="L90" s="198">
        <f>SUM(L91:L109)</f>
        <v>21891.48315</v>
      </c>
      <c r="M90" s="261"/>
      <c r="N90" s="139"/>
      <c r="O90" s="139"/>
      <c r="P90" s="139"/>
      <c r="Q90" s="139"/>
      <c r="R90" s="139"/>
      <c r="S90" s="139"/>
      <c r="T90" s="139"/>
      <c r="U90" s="139"/>
      <c r="V90" s="139"/>
      <c r="W90" s="139"/>
      <c r="X90" s="139"/>
      <c r="Y90" s="139"/>
      <c r="Z90" s="139"/>
      <c r="AA90" s="139"/>
      <c r="AB90" s="139"/>
      <c r="AC90" s="139"/>
      <c r="AD90" s="139"/>
      <c r="AE90" s="139"/>
      <c r="AF90" s="139"/>
      <c r="AG90" s="139"/>
      <c r="AH90" s="139"/>
      <c r="AI90" s="139"/>
      <c r="AJ90" s="139"/>
    </row>
    <row r="91" spans="1:36" s="140" customFormat="1">
      <c r="A91" s="245" t="s">
        <v>131</v>
      </c>
      <c r="B91" s="246"/>
      <c r="C91" s="247" t="s">
        <v>272</v>
      </c>
      <c r="D91" s="248"/>
      <c r="E91" s="249"/>
      <c r="F91" s="250"/>
      <c r="G91" s="250"/>
      <c r="H91" s="305"/>
      <c r="I91" s="252">
        <v>1661.43</v>
      </c>
      <c r="J91" s="252">
        <v>1052.33</v>
      </c>
      <c r="K91" s="250"/>
      <c r="L91" s="252">
        <f>SUM(K92:K94)</f>
        <v>2713.7604000000001</v>
      </c>
      <c r="M91" s="261"/>
      <c r="N91" s="139"/>
      <c r="O91" s="139"/>
      <c r="P91" s="139"/>
      <c r="Q91" s="139"/>
      <c r="R91" s="139"/>
      <c r="S91" s="139"/>
      <c r="T91" s="139"/>
      <c r="U91" s="139"/>
      <c r="V91" s="139"/>
      <c r="W91" s="139"/>
      <c r="X91" s="139"/>
      <c r="Y91" s="139"/>
      <c r="Z91" s="139"/>
      <c r="AA91" s="139"/>
      <c r="AB91" s="139"/>
      <c r="AC91" s="139"/>
      <c r="AD91" s="139"/>
      <c r="AE91" s="139"/>
      <c r="AF91" s="139"/>
      <c r="AG91" s="139"/>
      <c r="AH91" s="139"/>
      <c r="AI91" s="139"/>
      <c r="AJ91" s="139"/>
    </row>
    <row r="92" spans="1:36" s="140" customFormat="1" ht="30">
      <c r="A92" s="212" t="s">
        <v>269</v>
      </c>
      <c r="B92" s="213">
        <v>84123</v>
      </c>
      <c r="C92" s="214" t="s">
        <v>478</v>
      </c>
      <c r="D92" s="215" t="s">
        <v>57</v>
      </c>
      <c r="E92" s="216">
        <v>95.32</v>
      </c>
      <c r="F92" s="217">
        <v>1.5500000000000007</v>
      </c>
      <c r="G92" s="217">
        <v>4.5599999999999996</v>
      </c>
      <c r="H92" s="218">
        <v>6.11</v>
      </c>
      <c r="I92" s="217">
        <v>147.75</v>
      </c>
      <c r="J92" s="217">
        <v>434.66</v>
      </c>
      <c r="K92" s="217">
        <f>H92*E92</f>
        <v>582.40520000000004</v>
      </c>
      <c r="L92" s="217"/>
      <c r="M92" s="257" t="s">
        <v>273</v>
      </c>
      <c r="N92" s="139"/>
      <c r="O92" s="139"/>
      <c r="P92" s="139"/>
      <c r="Q92" s="139"/>
      <c r="R92" s="139"/>
      <c r="S92" s="139"/>
      <c r="T92" s="139"/>
      <c r="U92" s="139"/>
      <c r="V92" s="139"/>
      <c r="W92" s="139"/>
      <c r="X92" s="139"/>
      <c r="Y92" s="139"/>
      <c r="Z92" s="139"/>
      <c r="AA92" s="139"/>
      <c r="AB92" s="139"/>
      <c r="AC92" s="139"/>
      <c r="AD92" s="139"/>
      <c r="AE92" s="139"/>
      <c r="AF92" s="139"/>
      <c r="AG92" s="139"/>
      <c r="AH92" s="139"/>
      <c r="AI92" s="139"/>
      <c r="AJ92" s="139"/>
    </row>
    <row r="93" spans="1:36" s="140" customFormat="1">
      <c r="A93" s="212" t="s">
        <v>270</v>
      </c>
      <c r="B93" s="213">
        <v>88483</v>
      </c>
      <c r="C93" s="214" t="s">
        <v>32</v>
      </c>
      <c r="D93" s="215" t="s">
        <v>57</v>
      </c>
      <c r="E93" s="216">
        <v>190.64</v>
      </c>
      <c r="F93" s="217">
        <v>2.12</v>
      </c>
      <c r="G93" s="217">
        <v>0.55000000000000004</v>
      </c>
      <c r="H93" s="218">
        <v>2.67</v>
      </c>
      <c r="I93" s="217">
        <v>404.16</v>
      </c>
      <c r="J93" s="217">
        <v>104.85</v>
      </c>
      <c r="K93" s="217">
        <f>H93*E93</f>
        <v>509.00879999999995</v>
      </c>
      <c r="L93" s="217"/>
      <c r="M93" s="257" t="s">
        <v>274</v>
      </c>
      <c r="N93" s="139"/>
      <c r="O93" s="139"/>
      <c r="P93" s="139"/>
      <c r="Q93" s="139"/>
      <c r="R93" s="139"/>
      <c r="S93" s="139"/>
      <c r="T93" s="139"/>
      <c r="U93" s="139"/>
      <c r="V93" s="139"/>
      <c r="W93" s="139"/>
      <c r="X93" s="139"/>
      <c r="Y93" s="139"/>
      <c r="Z93" s="139"/>
      <c r="AA93" s="139"/>
      <c r="AB93" s="139"/>
      <c r="AC93" s="139"/>
      <c r="AD93" s="139"/>
      <c r="AE93" s="139"/>
      <c r="AF93" s="139"/>
      <c r="AG93" s="139"/>
      <c r="AH93" s="139"/>
      <c r="AI93" s="139"/>
      <c r="AJ93" s="139"/>
    </row>
    <row r="94" spans="1:36" s="140" customFormat="1" ht="30">
      <c r="A94" s="212" t="s">
        <v>271</v>
      </c>
      <c r="B94" s="213">
        <v>88487</v>
      </c>
      <c r="C94" s="214" t="s">
        <v>34</v>
      </c>
      <c r="D94" s="215" t="s">
        <v>57</v>
      </c>
      <c r="E94" s="216">
        <v>190.64</v>
      </c>
      <c r="F94" s="217">
        <v>5.82</v>
      </c>
      <c r="G94" s="217">
        <v>2.69</v>
      </c>
      <c r="H94" s="218">
        <v>8.51</v>
      </c>
      <c r="I94" s="217">
        <v>1109.52</v>
      </c>
      <c r="J94" s="217">
        <v>512.82000000000005</v>
      </c>
      <c r="K94" s="217">
        <f>H94*E94</f>
        <v>1622.3463999999999</v>
      </c>
      <c r="L94" s="217"/>
      <c r="M94" s="257"/>
      <c r="N94" s="139"/>
      <c r="O94" s="139"/>
      <c r="P94" s="139"/>
      <c r="Q94" s="139"/>
      <c r="R94" s="139"/>
      <c r="S94" s="139"/>
      <c r="T94" s="139"/>
      <c r="U94" s="139"/>
      <c r="V94" s="139"/>
      <c r="W94" s="139"/>
      <c r="X94" s="139"/>
      <c r="Y94" s="139"/>
      <c r="Z94" s="139"/>
      <c r="AA94" s="139"/>
      <c r="AB94" s="139"/>
      <c r="AC94" s="139"/>
      <c r="AD94" s="139"/>
      <c r="AE94" s="139"/>
      <c r="AF94" s="139"/>
      <c r="AG94" s="139"/>
      <c r="AH94" s="139"/>
      <c r="AI94" s="139"/>
      <c r="AJ94" s="139"/>
    </row>
    <row r="95" spans="1:36" s="140" customFormat="1">
      <c r="A95" s="212"/>
      <c r="B95" s="213"/>
      <c r="C95" s="214" t="s">
        <v>58</v>
      </c>
      <c r="D95" s="215" t="s">
        <v>58</v>
      </c>
      <c r="E95" s="216"/>
      <c r="F95" s="217" t="s">
        <v>58</v>
      </c>
      <c r="G95" s="217" t="s">
        <v>58</v>
      </c>
      <c r="H95" s="218" t="s">
        <v>58</v>
      </c>
      <c r="I95" s="217" t="s">
        <v>58</v>
      </c>
      <c r="J95" s="217" t="s">
        <v>58</v>
      </c>
      <c r="K95" s="217" t="s">
        <v>58</v>
      </c>
      <c r="L95" s="217"/>
      <c r="M95" s="257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139"/>
      <c r="AD95" s="139"/>
      <c r="AE95" s="139"/>
      <c r="AF95" s="139"/>
      <c r="AG95" s="139"/>
      <c r="AH95" s="139"/>
      <c r="AI95" s="139"/>
      <c r="AJ95" s="139"/>
    </row>
    <row r="96" spans="1:36" s="140" customFormat="1">
      <c r="A96" s="245" t="s">
        <v>133</v>
      </c>
      <c r="B96" s="246"/>
      <c r="C96" s="247" t="s">
        <v>275</v>
      </c>
      <c r="D96" s="248"/>
      <c r="E96" s="249"/>
      <c r="F96" s="250"/>
      <c r="G96" s="250"/>
      <c r="H96" s="305"/>
      <c r="I96" s="252">
        <v>5379.86</v>
      </c>
      <c r="J96" s="252">
        <v>3407.55</v>
      </c>
      <c r="K96" s="250"/>
      <c r="L96" s="252">
        <f>SUM(K97:K99)</f>
        <v>8787.4078499999996</v>
      </c>
      <c r="M96" s="261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139"/>
      <c r="AD96" s="139"/>
      <c r="AE96" s="139"/>
      <c r="AF96" s="139"/>
      <c r="AG96" s="139"/>
      <c r="AH96" s="139"/>
      <c r="AI96" s="139"/>
      <c r="AJ96" s="139"/>
    </row>
    <row r="97" spans="1:36" s="140" customFormat="1" ht="30">
      <c r="A97" s="212" t="s">
        <v>276</v>
      </c>
      <c r="B97" s="213">
        <v>84123</v>
      </c>
      <c r="C97" s="214" t="s">
        <v>478</v>
      </c>
      <c r="D97" s="215" t="s">
        <v>57</v>
      </c>
      <c r="E97" s="216">
        <v>308.65499999999997</v>
      </c>
      <c r="F97" s="217">
        <v>1.5500000000000007</v>
      </c>
      <c r="G97" s="217">
        <v>4.5599999999999996</v>
      </c>
      <c r="H97" s="218">
        <v>6.11</v>
      </c>
      <c r="I97" s="217">
        <v>478.42</v>
      </c>
      <c r="J97" s="217">
        <v>1407.47</v>
      </c>
      <c r="K97" s="217">
        <f>H97*E97</f>
        <v>1885.8820499999999</v>
      </c>
      <c r="L97" s="217"/>
      <c r="M97" s="257" t="s">
        <v>279</v>
      </c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139"/>
      <c r="Y97" s="139"/>
      <c r="Z97" s="139"/>
      <c r="AA97" s="139"/>
      <c r="AB97" s="139"/>
      <c r="AC97" s="139"/>
      <c r="AD97" s="139"/>
      <c r="AE97" s="139"/>
      <c r="AF97" s="139"/>
      <c r="AG97" s="139"/>
      <c r="AH97" s="139"/>
      <c r="AI97" s="139"/>
      <c r="AJ97" s="139"/>
    </row>
    <row r="98" spans="1:36" s="140" customFormat="1">
      <c r="A98" s="212" t="s">
        <v>277</v>
      </c>
      <c r="B98" s="213">
        <v>88483</v>
      </c>
      <c r="C98" s="214" t="s">
        <v>32</v>
      </c>
      <c r="D98" s="215" t="s">
        <v>57</v>
      </c>
      <c r="E98" s="216">
        <v>617.30999999999995</v>
      </c>
      <c r="F98" s="217">
        <v>2.12</v>
      </c>
      <c r="G98" s="217">
        <v>0.55000000000000004</v>
      </c>
      <c r="H98" s="218">
        <v>2.67</v>
      </c>
      <c r="I98" s="217">
        <v>1308.7</v>
      </c>
      <c r="J98" s="217">
        <v>339.52</v>
      </c>
      <c r="K98" s="217">
        <f>H98*E98</f>
        <v>1648.2176999999999</v>
      </c>
      <c r="L98" s="217"/>
      <c r="M98" s="257" t="s">
        <v>280</v>
      </c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39"/>
    </row>
    <row r="99" spans="1:36" s="140" customFormat="1" ht="30">
      <c r="A99" s="212" t="s">
        <v>278</v>
      </c>
      <c r="B99" s="213">
        <v>88487</v>
      </c>
      <c r="C99" s="214" t="s">
        <v>34</v>
      </c>
      <c r="D99" s="215" t="s">
        <v>57</v>
      </c>
      <c r="E99" s="216">
        <v>617.30999999999995</v>
      </c>
      <c r="F99" s="217">
        <v>5.82</v>
      </c>
      <c r="G99" s="217">
        <v>2.69</v>
      </c>
      <c r="H99" s="218">
        <v>8.51</v>
      </c>
      <c r="I99" s="217">
        <v>3592.74</v>
      </c>
      <c r="J99" s="217">
        <v>1660.56</v>
      </c>
      <c r="K99" s="217">
        <f>H99*E99</f>
        <v>5253.3080999999993</v>
      </c>
      <c r="L99" s="217"/>
      <c r="M99" s="257"/>
      <c r="N99" s="139"/>
      <c r="O99" s="139"/>
      <c r="P99" s="139"/>
      <c r="Q99" s="139"/>
      <c r="R99" s="139"/>
      <c r="S99" s="139"/>
      <c r="T99" s="139"/>
      <c r="U99" s="139"/>
      <c r="V99" s="139"/>
      <c r="W99" s="139"/>
      <c r="X99" s="139"/>
      <c r="Y99" s="139"/>
      <c r="Z99" s="139"/>
      <c r="AA99" s="139"/>
      <c r="AB99" s="139"/>
      <c r="AC99" s="139"/>
      <c r="AD99" s="139"/>
      <c r="AE99" s="139"/>
      <c r="AF99" s="139"/>
      <c r="AG99" s="139"/>
      <c r="AH99" s="139"/>
      <c r="AI99" s="139"/>
      <c r="AJ99" s="139"/>
    </row>
    <row r="100" spans="1:36" s="140" customFormat="1">
      <c r="A100" s="212"/>
      <c r="B100" s="213"/>
      <c r="C100" s="214"/>
      <c r="D100" s="215"/>
      <c r="E100" s="216"/>
      <c r="F100" s="217"/>
      <c r="G100" s="217"/>
      <c r="H100" s="218"/>
      <c r="I100" s="217"/>
      <c r="J100" s="217"/>
      <c r="K100" s="217"/>
      <c r="L100" s="217"/>
      <c r="M100" s="257"/>
      <c r="N100" s="139"/>
      <c r="O100" s="139"/>
      <c r="P100" s="139"/>
      <c r="Q100" s="139"/>
      <c r="R100" s="139"/>
      <c r="S100" s="139"/>
      <c r="T100" s="139"/>
      <c r="U100" s="139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</row>
    <row r="101" spans="1:36" s="140" customFormat="1">
      <c r="A101" s="245" t="s">
        <v>135</v>
      </c>
      <c r="B101" s="246"/>
      <c r="C101" s="247" t="s">
        <v>281</v>
      </c>
      <c r="D101" s="248"/>
      <c r="E101" s="249"/>
      <c r="F101" s="250"/>
      <c r="G101" s="250"/>
      <c r="H101" s="305"/>
      <c r="I101" s="252">
        <v>1057.48</v>
      </c>
      <c r="J101" s="252">
        <v>669.8</v>
      </c>
      <c r="K101" s="250"/>
      <c r="L101" s="252">
        <f>SUM(K102:K104)</f>
        <v>1727.2749000000003</v>
      </c>
      <c r="M101" s="261"/>
      <c r="N101" s="139"/>
      <c r="O101" s="139"/>
      <c r="P101" s="139"/>
      <c r="Q101" s="139"/>
      <c r="R101" s="139"/>
      <c r="S101" s="139"/>
      <c r="T101" s="139"/>
      <c r="U101" s="139"/>
      <c r="V101" s="139"/>
      <c r="W101" s="139"/>
      <c r="X101" s="139"/>
      <c r="Y101" s="139"/>
      <c r="Z101" s="139"/>
      <c r="AA101" s="139"/>
      <c r="AB101" s="139"/>
      <c r="AC101" s="139"/>
      <c r="AD101" s="139"/>
      <c r="AE101" s="139"/>
      <c r="AF101" s="139"/>
      <c r="AG101" s="139"/>
      <c r="AH101" s="139"/>
      <c r="AI101" s="139"/>
      <c r="AJ101" s="139"/>
    </row>
    <row r="102" spans="1:36" s="140" customFormat="1" ht="30">
      <c r="A102" s="212" t="s">
        <v>282</v>
      </c>
      <c r="B102" s="213">
        <v>84123</v>
      </c>
      <c r="C102" s="214" t="s">
        <v>478</v>
      </c>
      <c r="D102" s="215" t="s">
        <v>57</v>
      </c>
      <c r="E102" s="216">
        <v>60.670000000000009</v>
      </c>
      <c r="F102" s="217">
        <v>1.5500000000000007</v>
      </c>
      <c r="G102" s="217">
        <v>4.5599999999999996</v>
      </c>
      <c r="H102" s="218">
        <v>6.11</v>
      </c>
      <c r="I102" s="217">
        <v>94.04</v>
      </c>
      <c r="J102" s="217">
        <v>276.66000000000003</v>
      </c>
      <c r="K102" s="217">
        <f>H102*E102</f>
        <v>370.69370000000009</v>
      </c>
      <c r="L102" s="217"/>
      <c r="M102" s="257" t="s">
        <v>286</v>
      </c>
      <c r="N102" s="139"/>
      <c r="O102" s="139"/>
      <c r="P102" s="139"/>
      <c r="Q102" s="139"/>
      <c r="R102" s="139"/>
      <c r="S102" s="139"/>
      <c r="T102" s="139"/>
      <c r="U102" s="139"/>
      <c r="V102" s="139"/>
      <c r="W102" s="139"/>
      <c r="X102" s="139"/>
      <c r="Y102" s="139"/>
      <c r="Z102" s="139"/>
      <c r="AA102" s="139"/>
      <c r="AB102" s="139"/>
      <c r="AC102" s="139"/>
      <c r="AD102" s="139"/>
      <c r="AE102" s="139"/>
      <c r="AF102" s="139"/>
      <c r="AG102" s="139"/>
      <c r="AH102" s="139"/>
      <c r="AI102" s="139"/>
      <c r="AJ102" s="139"/>
    </row>
    <row r="103" spans="1:36" s="140" customFormat="1">
      <c r="A103" s="212" t="s">
        <v>283</v>
      </c>
      <c r="B103" s="213">
        <v>88483</v>
      </c>
      <c r="C103" s="214" t="s">
        <v>32</v>
      </c>
      <c r="D103" s="215" t="s">
        <v>57</v>
      </c>
      <c r="E103" s="216">
        <v>121.34000000000002</v>
      </c>
      <c r="F103" s="217">
        <v>2.12</v>
      </c>
      <c r="G103" s="217">
        <v>0.55000000000000004</v>
      </c>
      <c r="H103" s="218">
        <v>2.67</v>
      </c>
      <c r="I103" s="217">
        <v>257.24</v>
      </c>
      <c r="J103" s="217">
        <v>66.739999999999995</v>
      </c>
      <c r="K103" s="217">
        <f>H103*E103</f>
        <v>323.97780000000006</v>
      </c>
      <c r="L103" s="217"/>
      <c r="M103" s="257" t="s">
        <v>285</v>
      </c>
      <c r="N103" s="139"/>
      <c r="O103" s="139"/>
      <c r="P103" s="139"/>
      <c r="Q103" s="139"/>
      <c r="R103" s="139"/>
      <c r="S103" s="139"/>
      <c r="T103" s="139"/>
      <c r="U103" s="139"/>
      <c r="V103" s="139"/>
      <c r="W103" s="139"/>
      <c r="X103" s="139"/>
      <c r="Y103" s="139"/>
      <c r="Z103" s="139"/>
      <c r="AA103" s="139"/>
      <c r="AB103" s="139"/>
      <c r="AC103" s="139"/>
      <c r="AD103" s="139"/>
      <c r="AE103" s="139"/>
      <c r="AF103" s="139"/>
      <c r="AG103" s="139"/>
      <c r="AH103" s="139"/>
      <c r="AI103" s="139"/>
      <c r="AJ103" s="139"/>
    </row>
    <row r="104" spans="1:36" s="140" customFormat="1" ht="30">
      <c r="A104" s="212" t="s">
        <v>284</v>
      </c>
      <c r="B104" s="213">
        <v>88487</v>
      </c>
      <c r="C104" s="214" t="s">
        <v>34</v>
      </c>
      <c r="D104" s="215" t="s">
        <v>57</v>
      </c>
      <c r="E104" s="216">
        <v>121.34000000000002</v>
      </c>
      <c r="F104" s="217">
        <v>5.82</v>
      </c>
      <c r="G104" s="217">
        <v>2.69</v>
      </c>
      <c r="H104" s="218">
        <v>8.51</v>
      </c>
      <c r="I104" s="217">
        <v>706.2</v>
      </c>
      <c r="J104" s="217">
        <v>326.39999999999998</v>
      </c>
      <c r="K104" s="217">
        <f>H104*E104</f>
        <v>1032.6034000000002</v>
      </c>
      <c r="L104" s="217"/>
      <c r="M104" s="257"/>
      <c r="N104" s="139"/>
      <c r="O104" s="139"/>
      <c r="P104" s="139"/>
      <c r="Q104" s="139"/>
      <c r="R104" s="139"/>
      <c r="S104" s="139"/>
      <c r="T104" s="139"/>
      <c r="U104" s="139"/>
      <c r="V104" s="139"/>
      <c r="W104" s="139"/>
      <c r="X104" s="139"/>
      <c r="Y104" s="139"/>
      <c r="Z104" s="139"/>
      <c r="AA104" s="139"/>
      <c r="AB104" s="139"/>
      <c r="AC104" s="139"/>
      <c r="AD104" s="139"/>
      <c r="AE104" s="139"/>
      <c r="AF104" s="139"/>
      <c r="AG104" s="139"/>
      <c r="AH104" s="139"/>
      <c r="AI104" s="139"/>
      <c r="AJ104" s="139"/>
    </row>
    <row r="105" spans="1:36" s="140" customFormat="1">
      <c r="A105" s="265"/>
      <c r="B105" s="266"/>
      <c r="C105" s="267"/>
      <c r="D105" s="268"/>
      <c r="E105" s="216"/>
      <c r="F105" s="270"/>
      <c r="G105" s="270"/>
      <c r="H105" s="306"/>
      <c r="I105" s="270"/>
      <c r="J105" s="270"/>
      <c r="K105" s="270"/>
      <c r="L105" s="270"/>
      <c r="M105" s="303"/>
      <c r="N105" s="139"/>
      <c r="O105" s="139"/>
      <c r="P105" s="139"/>
      <c r="Q105" s="139"/>
      <c r="R105" s="139"/>
      <c r="S105" s="139"/>
      <c r="T105" s="139"/>
      <c r="U105" s="139"/>
      <c r="V105" s="139"/>
      <c r="W105" s="139"/>
      <c r="X105" s="139"/>
      <c r="Y105" s="139"/>
      <c r="Z105" s="139"/>
      <c r="AA105" s="139"/>
      <c r="AB105" s="139"/>
      <c r="AC105" s="139"/>
      <c r="AD105" s="139"/>
      <c r="AE105" s="139"/>
      <c r="AF105" s="139"/>
      <c r="AG105" s="139"/>
      <c r="AH105" s="139"/>
      <c r="AI105" s="139"/>
      <c r="AJ105" s="139"/>
    </row>
    <row r="106" spans="1:36" s="140" customFormat="1">
      <c r="A106" s="265" t="s">
        <v>137</v>
      </c>
      <c r="B106" s="266"/>
      <c r="C106" s="247" t="s">
        <v>474</v>
      </c>
      <c r="D106" s="268"/>
      <c r="E106" s="216"/>
      <c r="F106" s="270"/>
      <c r="G106" s="270"/>
      <c r="H106" s="306"/>
      <c r="I106" s="270"/>
      <c r="J106" s="270"/>
      <c r="K106" s="270"/>
      <c r="L106" s="252">
        <f>SUM(K107:K109)</f>
        <v>8663.0399999999991</v>
      </c>
      <c r="M106" s="303"/>
      <c r="N106" s="139"/>
      <c r="O106" s="139"/>
      <c r="P106" s="139"/>
      <c r="Q106" s="139"/>
      <c r="R106" s="139"/>
      <c r="S106" s="139"/>
      <c r="T106" s="139"/>
      <c r="U106" s="139"/>
      <c r="V106" s="139"/>
      <c r="W106" s="139"/>
      <c r="X106" s="139"/>
      <c r="Y106" s="139"/>
      <c r="Z106" s="139"/>
      <c r="AA106" s="139"/>
      <c r="AB106" s="139"/>
      <c r="AC106" s="139"/>
      <c r="AD106" s="139"/>
      <c r="AE106" s="139"/>
      <c r="AF106" s="139"/>
      <c r="AG106" s="139"/>
      <c r="AH106" s="139"/>
      <c r="AI106" s="139"/>
      <c r="AJ106" s="139"/>
    </row>
    <row r="107" spans="1:36" s="140" customFormat="1">
      <c r="A107" s="265"/>
      <c r="B107" s="213" t="s">
        <v>46</v>
      </c>
      <c r="C107" s="214" t="s">
        <v>158</v>
      </c>
      <c r="D107" s="215" t="s">
        <v>57</v>
      </c>
      <c r="E107" s="216">
        <f>120*2</f>
        <v>240</v>
      </c>
      <c r="F107" s="217">
        <v>11.6</v>
      </c>
      <c r="G107" s="217">
        <v>13.87</v>
      </c>
      <c r="H107" s="218">
        <v>25.47</v>
      </c>
      <c r="I107" s="217">
        <v>8435.06</v>
      </c>
      <c r="J107" s="217">
        <v>10085.709999999999</v>
      </c>
      <c r="K107" s="217">
        <f>H107*E107</f>
        <v>6112.7999999999993</v>
      </c>
      <c r="L107" s="270"/>
      <c r="M107" s="303" t="s">
        <v>475</v>
      </c>
      <c r="N107" s="139"/>
      <c r="O107" s="139"/>
      <c r="P107" s="139"/>
      <c r="Q107" s="139"/>
      <c r="R107" s="139"/>
      <c r="S107" s="139"/>
      <c r="T107" s="139"/>
      <c r="U107" s="139"/>
      <c r="V107" s="139"/>
      <c r="W107" s="139"/>
      <c r="X107" s="139"/>
      <c r="Y107" s="139"/>
      <c r="Z107" s="139"/>
      <c r="AA107" s="139"/>
      <c r="AB107" s="139"/>
      <c r="AC107" s="139"/>
      <c r="AD107" s="139"/>
      <c r="AE107" s="139"/>
      <c r="AF107" s="139"/>
      <c r="AG107" s="139"/>
      <c r="AH107" s="139"/>
      <c r="AI107" s="139"/>
      <c r="AJ107" s="139"/>
    </row>
    <row r="108" spans="1:36" s="140" customFormat="1">
      <c r="A108" s="265"/>
      <c r="B108" s="266">
        <v>84659</v>
      </c>
      <c r="C108" s="267" t="s">
        <v>477</v>
      </c>
      <c r="D108" s="268" t="s">
        <v>57</v>
      </c>
      <c r="E108" s="216">
        <f>0.8*2.1*50*2</f>
        <v>168.00000000000003</v>
      </c>
      <c r="F108" s="270"/>
      <c r="G108" s="270"/>
      <c r="H108" s="306">
        <v>15.18</v>
      </c>
      <c r="I108" s="270"/>
      <c r="J108" s="270"/>
      <c r="K108" s="217">
        <f>H108*E108</f>
        <v>2550.2400000000002</v>
      </c>
      <c r="L108" s="270"/>
      <c r="M108" s="303" t="s">
        <v>476</v>
      </c>
      <c r="N108" s="139"/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</row>
    <row r="109" spans="1:36" s="140" customFormat="1">
      <c r="A109" s="265"/>
      <c r="B109" s="266"/>
      <c r="C109" s="267"/>
      <c r="D109" s="268"/>
      <c r="E109" s="216"/>
      <c r="F109" s="270"/>
      <c r="G109" s="270"/>
      <c r="H109" s="306"/>
      <c r="I109" s="270"/>
      <c r="J109" s="270"/>
      <c r="K109" s="270"/>
      <c r="L109" s="270"/>
      <c r="M109" s="271"/>
      <c r="N109" s="139"/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</row>
    <row r="110" spans="1:36" s="140" customFormat="1">
      <c r="A110" s="205">
        <v>7</v>
      </c>
      <c r="B110" s="206"/>
      <c r="C110" s="207" t="s">
        <v>290</v>
      </c>
      <c r="D110" s="208"/>
      <c r="E110" s="209"/>
      <c r="F110" s="210"/>
      <c r="G110" s="211"/>
      <c r="H110" s="304"/>
      <c r="I110" s="198">
        <v>14029.8</v>
      </c>
      <c r="J110" s="198">
        <v>8886.34</v>
      </c>
      <c r="K110" s="219"/>
      <c r="L110" s="198">
        <f>SUM(L111:L125)</f>
        <v>22916.143575000002</v>
      </c>
      <c r="M110" s="261"/>
      <c r="N110" s="139"/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</row>
    <row r="111" spans="1:36" s="140" customFormat="1">
      <c r="A111" s="245" t="s">
        <v>287</v>
      </c>
      <c r="B111" s="246"/>
      <c r="C111" s="247" t="s">
        <v>272</v>
      </c>
      <c r="D111" s="248"/>
      <c r="E111" s="249"/>
      <c r="F111" s="250"/>
      <c r="G111" s="250"/>
      <c r="H111" s="305"/>
      <c r="I111" s="252">
        <v>2969.98</v>
      </c>
      <c r="J111" s="252">
        <v>1881.16</v>
      </c>
      <c r="K111" s="250"/>
      <c r="L111" s="252">
        <f>SUM(K112:K114)</f>
        <v>4851.1456500000013</v>
      </c>
      <c r="M111" s="261"/>
      <c r="N111" s="139"/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</row>
    <row r="112" spans="1:36" s="140" customFormat="1" ht="30">
      <c r="A112" s="212" t="s">
        <v>289</v>
      </c>
      <c r="B112" s="213">
        <v>84123</v>
      </c>
      <c r="C112" s="214" t="s">
        <v>478</v>
      </c>
      <c r="D112" s="215" t="s">
        <v>57</v>
      </c>
      <c r="E112" s="216">
        <v>170.39500000000004</v>
      </c>
      <c r="F112" s="217">
        <v>1.5500000000000007</v>
      </c>
      <c r="G112" s="217">
        <v>4.5599999999999996</v>
      </c>
      <c r="H112" s="218">
        <v>6.11</v>
      </c>
      <c r="I112" s="217">
        <v>264.11</v>
      </c>
      <c r="J112" s="217">
        <v>777</v>
      </c>
      <c r="K112" s="217">
        <f>H112*E112</f>
        <v>1041.1134500000003</v>
      </c>
      <c r="L112" s="217"/>
      <c r="M112" s="257" t="s">
        <v>303</v>
      </c>
      <c r="N112" s="139"/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</row>
    <row r="113" spans="1:36" s="140" customFormat="1">
      <c r="A113" s="212" t="s">
        <v>288</v>
      </c>
      <c r="B113" s="213">
        <v>88483</v>
      </c>
      <c r="C113" s="214" t="s">
        <v>32</v>
      </c>
      <c r="D113" s="215" t="s">
        <v>57</v>
      </c>
      <c r="E113" s="216">
        <v>340.79000000000008</v>
      </c>
      <c r="F113" s="217">
        <v>2.12</v>
      </c>
      <c r="G113" s="217">
        <v>0.55000000000000004</v>
      </c>
      <c r="H113" s="218">
        <v>2.67</v>
      </c>
      <c r="I113" s="217">
        <v>722.47</v>
      </c>
      <c r="J113" s="217">
        <v>187.43</v>
      </c>
      <c r="K113" s="217">
        <f>H113*E113</f>
        <v>909.90930000000014</v>
      </c>
      <c r="L113" s="217"/>
      <c r="M113" s="257" t="s">
        <v>299</v>
      </c>
      <c r="N113" s="139"/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</row>
    <row r="114" spans="1:36" s="140" customFormat="1" ht="30">
      <c r="A114" s="212" t="s">
        <v>300</v>
      </c>
      <c r="B114" s="213">
        <v>88487</v>
      </c>
      <c r="C114" s="214" t="s">
        <v>34</v>
      </c>
      <c r="D114" s="215" t="s">
        <v>57</v>
      </c>
      <c r="E114" s="216">
        <v>340.79000000000008</v>
      </c>
      <c r="F114" s="217">
        <v>5.82</v>
      </c>
      <c r="G114" s="217">
        <v>2.69</v>
      </c>
      <c r="H114" s="218">
        <v>8.51</v>
      </c>
      <c r="I114" s="217">
        <v>1983.4</v>
      </c>
      <c r="J114" s="217">
        <v>916.73</v>
      </c>
      <c r="K114" s="217">
        <f>H114*E114</f>
        <v>2900.1229000000008</v>
      </c>
      <c r="L114" s="217"/>
      <c r="M114" s="257"/>
      <c r="N114" s="139"/>
      <c r="O114" s="139"/>
      <c r="P114" s="139"/>
      <c r="Q114" s="139"/>
      <c r="R114" s="139"/>
      <c r="S114" s="139"/>
      <c r="T114" s="139"/>
      <c r="U114" s="139"/>
      <c r="V114" s="139"/>
      <c r="W114" s="139"/>
      <c r="X114" s="139"/>
      <c r="Y114" s="139"/>
      <c r="Z114" s="139"/>
      <c r="AA114" s="139"/>
      <c r="AB114" s="139"/>
      <c r="AC114" s="139"/>
      <c r="AD114" s="139"/>
      <c r="AE114" s="139"/>
      <c r="AF114" s="139"/>
      <c r="AG114" s="139"/>
      <c r="AH114" s="139"/>
      <c r="AI114" s="139"/>
      <c r="AJ114" s="139"/>
    </row>
    <row r="115" spans="1:36" s="140" customFormat="1">
      <c r="A115" s="212"/>
      <c r="B115" s="213"/>
      <c r="C115" s="214"/>
      <c r="D115" s="215"/>
      <c r="E115" s="216"/>
      <c r="F115" s="217"/>
      <c r="G115" s="217"/>
      <c r="H115" s="218"/>
      <c r="I115" s="217"/>
      <c r="J115" s="217"/>
      <c r="K115" s="217"/>
      <c r="L115" s="217"/>
      <c r="M115" s="257"/>
      <c r="N115" s="139"/>
      <c r="O115" s="139"/>
      <c r="P115" s="139"/>
      <c r="Q115" s="139"/>
      <c r="R115" s="139"/>
      <c r="S115" s="139"/>
      <c r="T115" s="139"/>
      <c r="U115" s="139"/>
      <c r="V115" s="139"/>
      <c r="W115" s="139"/>
      <c r="X115" s="139"/>
      <c r="Y115" s="139"/>
      <c r="Z115" s="139"/>
      <c r="AA115" s="139"/>
      <c r="AB115" s="139"/>
      <c r="AC115" s="139"/>
      <c r="AD115" s="139"/>
      <c r="AE115" s="139"/>
      <c r="AF115" s="139"/>
      <c r="AG115" s="139"/>
      <c r="AH115" s="139"/>
      <c r="AI115" s="139"/>
      <c r="AJ115" s="139"/>
    </row>
    <row r="116" spans="1:36" s="140" customFormat="1">
      <c r="A116" s="245" t="s">
        <v>293</v>
      </c>
      <c r="B116" s="246"/>
      <c r="C116" s="247" t="s">
        <v>275</v>
      </c>
      <c r="D116" s="248"/>
      <c r="E116" s="249"/>
      <c r="F116" s="250"/>
      <c r="G116" s="250"/>
      <c r="H116" s="305"/>
      <c r="I116" s="252">
        <v>9700.369999999999</v>
      </c>
      <c r="J116" s="252">
        <v>6144.12</v>
      </c>
      <c r="K116" s="250"/>
      <c r="L116" s="252">
        <f>SUM(K117:K119)</f>
        <v>15844.480275000004</v>
      </c>
      <c r="M116" s="261"/>
      <c r="N116" s="139"/>
      <c r="O116" s="139"/>
      <c r="P116" s="139"/>
      <c r="Q116" s="139"/>
      <c r="R116" s="139"/>
      <c r="S116" s="139"/>
      <c r="T116" s="139"/>
      <c r="U116" s="139"/>
      <c r="V116" s="139"/>
      <c r="W116" s="139"/>
      <c r="X116" s="139"/>
      <c r="Y116" s="139"/>
      <c r="Z116" s="139"/>
      <c r="AA116" s="139"/>
      <c r="AB116" s="139"/>
      <c r="AC116" s="139"/>
      <c r="AD116" s="139"/>
      <c r="AE116" s="139"/>
      <c r="AF116" s="139"/>
      <c r="AG116" s="139"/>
      <c r="AH116" s="139"/>
      <c r="AI116" s="139"/>
      <c r="AJ116" s="139"/>
    </row>
    <row r="117" spans="1:36" s="140" customFormat="1" ht="30">
      <c r="A117" s="212" t="s">
        <v>294</v>
      </c>
      <c r="B117" s="213">
        <v>84123</v>
      </c>
      <c r="C117" s="214" t="s">
        <v>478</v>
      </c>
      <c r="D117" s="215" t="s">
        <v>57</v>
      </c>
      <c r="E117" s="216">
        <v>556.53250000000014</v>
      </c>
      <c r="F117" s="217">
        <v>1.5500000000000007</v>
      </c>
      <c r="G117" s="217">
        <v>4.5599999999999996</v>
      </c>
      <c r="H117" s="218">
        <v>6.11</v>
      </c>
      <c r="I117" s="217">
        <v>862.63</v>
      </c>
      <c r="J117" s="217">
        <v>2537.79</v>
      </c>
      <c r="K117" s="217">
        <f>H117*E117</f>
        <v>3400.4135750000009</v>
      </c>
      <c r="L117" s="217"/>
      <c r="M117" s="257" t="s">
        <v>303</v>
      </c>
      <c r="N117" s="139"/>
      <c r="O117" s="139"/>
      <c r="P117" s="139"/>
      <c r="Q117" s="139"/>
      <c r="R117" s="139"/>
      <c r="S117" s="139"/>
      <c r="T117" s="139"/>
      <c r="U117" s="139"/>
      <c r="V117" s="139"/>
      <c r="W117" s="139"/>
      <c r="X117" s="139"/>
      <c r="Y117" s="139"/>
      <c r="Z117" s="139"/>
      <c r="AA117" s="139"/>
      <c r="AB117" s="139"/>
      <c r="AC117" s="139"/>
      <c r="AD117" s="139"/>
      <c r="AE117" s="139"/>
      <c r="AF117" s="139"/>
      <c r="AG117" s="139"/>
      <c r="AH117" s="139"/>
      <c r="AI117" s="139"/>
      <c r="AJ117" s="139"/>
    </row>
    <row r="118" spans="1:36" s="140" customFormat="1">
      <c r="A118" s="212" t="s">
        <v>295</v>
      </c>
      <c r="B118" s="213">
        <v>88483</v>
      </c>
      <c r="C118" s="214" t="s">
        <v>32</v>
      </c>
      <c r="D118" s="215" t="s">
        <v>57</v>
      </c>
      <c r="E118" s="216">
        <v>1113.0650000000003</v>
      </c>
      <c r="F118" s="217">
        <v>2.12</v>
      </c>
      <c r="G118" s="217">
        <v>0.55000000000000004</v>
      </c>
      <c r="H118" s="218">
        <v>2.67</v>
      </c>
      <c r="I118" s="217">
        <v>2359.6999999999998</v>
      </c>
      <c r="J118" s="217">
        <v>612.19000000000005</v>
      </c>
      <c r="K118" s="217">
        <f>H118*E118</f>
        <v>2971.8835500000005</v>
      </c>
      <c r="L118" s="217"/>
      <c r="M118" s="257" t="s">
        <v>274</v>
      </c>
      <c r="N118" s="139"/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</row>
    <row r="119" spans="1:36" s="140" customFormat="1" ht="30">
      <c r="A119" s="212" t="s">
        <v>301</v>
      </c>
      <c r="B119" s="213">
        <v>88487</v>
      </c>
      <c r="C119" s="214" t="s">
        <v>34</v>
      </c>
      <c r="D119" s="215" t="s">
        <v>57</v>
      </c>
      <c r="E119" s="216">
        <v>1113.0650000000003</v>
      </c>
      <c r="F119" s="217">
        <v>5.82</v>
      </c>
      <c r="G119" s="217">
        <v>2.69</v>
      </c>
      <c r="H119" s="218">
        <v>8.51</v>
      </c>
      <c r="I119" s="217">
        <v>6478.04</v>
      </c>
      <c r="J119" s="217">
        <v>2994.14</v>
      </c>
      <c r="K119" s="217">
        <f>H119*E119</f>
        <v>9472.1831500000026</v>
      </c>
      <c r="L119" s="217"/>
      <c r="M119" s="257"/>
      <c r="N119" s="139"/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</row>
    <row r="120" spans="1:36" s="140" customFormat="1">
      <c r="A120" s="212"/>
      <c r="B120" s="213"/>
      <c r="C120" s="214"/>
      <c r="D120" s="215"/>
      <c r="E120" s="216"/>
      <c r="F120" s="217"/>
      <c r="G120" s="217"/>
      <c r="H120" s="218"/>
      <c r="I120" s="217"/>
      <c r="J120" s="217"/>
      <c r="K120" s="217"/>
      <c r="L120" s="217"/>
      <c r="M120" s="257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/>
      <c r="AH120" s="139"/>
      <c r="AI120" s="139"/>
      <c r="AJ120" s="139"/>
    </row>
    <row r="121" spans="1:36" s="140" customFormat="1">
      <c r="A121" s="245" t="s">
        <v>296</v>
      </c>
      <c r="B121" s="246"/>
      <c r="C121" s="247" t="s">
        <v>281</v>
      </c>
      <c r="D121" s="248"/>
      <c r="E121" s="249"/>
      <c r="F121" s="250"/>
      <c r="G121" s="250"/>
      <c r="H121" s="305"/>
      <c r="I121" s="252">
        <v>1359.45</v>
      </c>
      <c r="J121" s="252">
        <v>861.06000000000006</v>
      </c>
      <c r="K121" s="250"/>
      <c r="L121" s="252">
        <f>SUM(K122:K124)</f>
        <v>2220.5176499999998</v>
      </c>
      <c r="M121" s="261"/>
      <c r="N121" s="139"/>
      <c r="O121" s="139"/>
      <c r="P121" s="139"/>
      <c r="Q121" s="139"/>
      <c r="R121" s="139"/>
      <c r="S121" s="139"/>
      <c r="T121" s="139"/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  <c r="AF121" s="139"/>
      <c r="AG121" s="139"/>
      <c r="AH121" s="139"/>
      <c r="AI121" s="139"/>
      <c r="AJ121" s="139"/>
    </row>
    <row r="122" spans="1:36" s="140" customFormat="1" ht="30">
      <c r="A122" s="212" t="s">
        <v>297</v>
      </c>
      <c r="B122" s="213">
        <v>84123</v>
      </c>
      <c r="C122" s="214" t="s">
        <v>478</v>
      </c>
      <c r="D122" s="215" t="s">
        <v>57</v>
      </c>
      <c r="E122" s="216">
        <v>77.99499999999999</v>
      </c>
      <c r="F122" s="217">
        <v>1.5500000000000007</v>
      </c>
      <c r="G122" s="217">
        <v>4.5599999999999996</v>
      </c>
      <c r="H122" s="218">
        <v>6.11</v>
      </c>
      <c r="I122" s="217">
        <v>120.89</v>
      </c>
      <c r="J122" s="217">
        <v>355.66</v>
      </c>
      <c r="K122" s="217">
        <f>H122*E122</f>
        <v>476.54944999999998</v>
      </c>
      <c r="L122" s="217"/>
      <c r="M122" s="257" t="s">
        <v>273</v>
      </c>
      <c r="N122" s="139"/>
      <c r="O122" s="139"/>
      <c r="P122" s="139"/>
      <c r="Q122" s="139"/>
      <c r="R122" s="139"/>
      <c r="S122" s="139"/>
      <c r="T122" s="139"/>
      <c r="U122" s="139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/>
      <c r="AF122" s="139"/>
      <c r="AG122" s="139"/>
      <c r="AH122" s="139"/>
      <c r="AI122" s="139"/>
      <c r="AJ122" s="139"/>
    </row>
    <row r="123" spans="1:36" s="140" customFormat="1">
      <c r="A123" s="212" t="s">
        <v>298</v>
      </c>
      <c r="B123" s="213">
        <v>88483</v>
      </c>
      <c r="C123" s="214" t="s">
        <v>32</v>
      </c>
      <c r="D123" s="215" t="s">
        <v>57</v>
      </c>
      <c r="E123" s="216">
        <v>155.98999999999998</v>
      </c>
      <c r="F123" s="217">
        <v>2.12</v>
      </c>
      <c r="G123" s="217">
        <v>0.55000000000000004</v>
      </c>
      <c r="H123" s="218">
        <v>2.67</v>
      </c>
      <c r="I123" s="217">
        <v>330.7</v>
      </c>
      <c r="J123" s="217">
        <v>85.79</v>
      </c>
      <c r="K123" s="217">
        <f>H123*E123</f>
        <v>416.49329999999992</v>
      </c>
      <c r="L123" s="217"/>
      <c r="M123" s="257" t="s">
        <v>304</v>
      </c>
      <c r="N123" s="139"/>
      <c r="O123" s="139"/>
      <c r="P123" s="139"/>
      <c r="Q123" s="139"/>
      <c r="R123" s="139"/>
      <c r="S123" s="139"/>
      <c r="T123" s="139"/>
      <c r="U123" s="139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/>
      <c r="AF123" s="139"/>
      <c r="AG123" s="139"/>
      <c r="AH123" s="139"/>
      <c r="AI123" s="139"/>
      <c r="AJ123" s="139"/>
    </row>
    <row r="124" spans="1:36" s="140" customFormat="1" ht="30">
      <c r="A124" s="212" t="s">
        <v>302</v>
      </c>
      <c r="B124" s="213">
        <v>88487</v>
      </c>
      <c r="C124" s="214" t="s">
        <v>34</v>
      </c>
      <c r="D124" s="215" t="s">
        <v>57</v>
      </c>
      <c r="E124" s="216">
        <v>155.98999999999998</v>
      </c>
      <c r="F124" s="217">
        <v>5.82</v>
      </c>
      <c r="G124" s="217">
        <v>2.69</v>
      </c>
      <c r="H124" s="218">
        <v>8.51</v>
      </c>
      <c r="I124" s="217">
        <v>907.86</v>
      </c>
      <c r="J124" s="217">
        <v>419.61</v>
      </c>
      <c r="K124" s="217">
        <f>H124*E124</f>
        <v>1327.4748999999997</v>
      </c>
      <c r="L124" s="217"/>
      <c r="M124" s="257"/>
      <c r="N124" s="139"/>
      <c r="O124" s="139"/>
      <c r="P124" s="139"/>
      <c r="Q124" s="139"/>
      <c r="R124" s="139"/>
      <c r="S124" s="139"/>
      <c r="T124" s="139"/>
      <c r="U124" s="139"/>
      <c r="V124" s="139"/>
      <c r="W124" s="139"/>
      <c r="X124" s="139"/>
      <c r="Y124" s="139"/>
      <c r="Z124" s="139"/>
      <c r="AA124" s="139"/>
      <c r="AB124" s="139"/>
      <c r="AC124" s="139"/>
      <c r="AD124" s="139"/>
      <c r="AE124" s="139"/>
      <c r="AF124" s="139"/>
      <c r="AG124" s="139"/>
      <c r="AH124" s="139"/>
      <c r="AI124" s="139"/>
      <c r="AJ124" s="139"/>
    </row>
    <row r="125" spans="1:36" s="140" customFormat="1">
      <c r="A125" s="265"/>
      <c r="B125" s="266"/>
      <c r="C125" s="267"/>
      <c r="D125" s="268"/>
      <c r="E125" s="269"/>
      <c r="F125" s="270"/>
      <c r="G125" s="270"/>
      <c r="H125" s="306"/>
      <c r="I125" s="270"/>
      <c r="J125" s="270"/>
      <c r="K125" s="270"/>
      <c r="L125" s="270"/>
      <c r="M125" s="257"/>
      <c r="N125" s="139"/>
      <c r="O125" s="139"/>
      <c r="P125" s="139"/>
      <c r="Q125" s="139"/>
      <c r="R125" s="139"/>
      <c r="S125" s="139"/>
      <c r="T125" s="139"/>
      <c r="U125" s="139"/>
      <c r="V125" s="139"/>
      <c r="W125" s="139"/>
      <c r="X125" s="139"/>
      <c r="Y125" s="139"/>
      <c r="Z125" s="139"/>
      <c r="AA125" s="139"/>
      <c r="AB125" s="139"/>
      <c r="AC125" s="139"/>
      <c r="AD125" s="139"/>
      <c r="AE125" s="139"/>
      <c r="AF125" s="139"/>
      <c r="AG125" s="139"/>
      <c r="AH125" s="139"/>
      <c r="AI125" s="139"/>
      <c r="AJ125" s="139"/>
    </row>
    <row r="126" spans="1:36" s="140" customFormat="1">
      <c r="A126" s="205">
        <v>8</v>
      </c>
      <c r="B126" s="206"/>
      <c r="C126" s="207" t="s">
        <v>305</v>
      </c>
      <c r="D126" s="208"/>
      <c r="E126" s="209"/>
      <c r="F126" s="210"/>
      <c r="G126" s="211"/>
      <c r="H126" s="304"/>
      <c r="I126" s="198">
        <v>483.90000000000003</v>
      </c>
      <c r="J126" s="198">
        <v>171.94</v>
      </c>
      <c r="K126" s="219"/>
      <c r="L126" s="198">
        <f>SUM(L127:L133)</f>
        <v>655.8359999999999</v>
      </c>
      <c r="M126" s="261"/>
      <c r="N126" s="139"/>
      <c r="O126" s="139"/>
      <c r="P126" s="139"/>
      <c r="Q126" s="139"/>
      <c r="R126" s="139"/>
      <c r="S126" s="139"/>
      <c r="T126" s="139"/>
      <c r="U126" s="139"/>
      <c r="V126" s="139"/>
      <c r="W126" s="139"/>
      <c r="X126" s="139"/>
      <c r="Y126" s="139"/>
      <c r="Z126" s="139"/>
      <c r="AA126" s="139"/>
      <c r="AB126" s="139"/>
      <c r="AC126" s="139"/>
      <c r="AD126" s="139"/>
      <c r="AE126" s="139"/>
      <c r="AF126" s="139"/>
      <c r="AG126" s="139"/>
      <c r="AH126" s="139"/>
      <c r="AI126" s="139"/>
      <c r="AJ126" s="139"/>
    </row>
    <row r="127" spans="1:36" s="140" customFormat="1">
      <c r="A127" s="245" t="s">
        <v>291</v>
      </c>
      <c r="B127" s="246"/>
      <c r="C127" s="247" t="s">
        <v>306</v>
      </c>
      <c r="D127" s="248"/>
      <c r="E127" s="249"/>
      <c r="F127" s="250"/>
      <c r="G127" s="250"/>
      <c r="H127" s="305"/>
      <c r="I127" s="252">
        <v>483.90000000000003</v>
      </c>
      <c r="J127" s="252">
        <v>171.94</v>
      </c>
      <c r="K127" s="250"/>
      <c r="L127" s="252">
        <f>SUM(K128:K133)</f>
        <v>655.8359999999999</v>
      </c>
      <c r="M127" s="261"/>
      <c r="N127" s="139"/>
      <c r="O127" s="139"/>
      <c r="P127" s="139"/>
      <c r="Q127" s="139"/>
      <c r="R127" s="139"/>
      <c r="S127" s="139"/>
      <c r="T127" s="139"/>
      <c r="U127" s="139"/>
      <c r="V127" s="139"/>
      <c r="W127" s="139"/>
      <c r="X127" s="139"/>
      <c r="Y127" s="139"/>
      <c r="Z127" s="139"/>
      <c r="AA127" s="139"/>
      <c r="AB127" s="139"/>
      <c r="AC127" s="139"/>
      <c r="AD127" s="139"/>
      <c r="AE127" s="139"/>
      <c r="AF127" s="139"/>
      <c r="AG127" s="139"/>
      <c r="AH127" s="139"/>
      <c r="AI127" s="139"/>
      <c r="AJ127" s="139"/>
    </row>
    <row r="128" spans="1:36" s="140" customFormat="1">
      <c r="A128" s="212" t="s">
        <v>292</v>
      </c>
      <c r="B128" s="212">
        <v>97645</v>
      </c>
      <c r="C128" s="214" t="s">
        <v>187</v>
      </c>
      <c r="D128" s="215" t="s">
        <v>57</v>
      </c>
      <c r="E128" s="216">
        <v>0.72</v>
      </c>
      <c r="F128" s="217">
        <v>6.4699999999999989</v>
      </c>
      <c r="G128" s="217">
        <v>14.25</v>
      </c>
      <c r="H128" s="218">
        <v>20.72</v>
      </c>
      <c r="I128" s="217">
        <v>4.66</v>
      </c>
      <c r="J128" s="217">
        <v>10.26</v>
      </c>
      <c r="K128" s="217">
        <f t="shared" ref="K128:K133" si="1">H128*E128</f>
        <v>14.918399999999998</v>
      </c>
      <c r="L128" s="217"/>
      <c r="M128" s="257" t="s">
        <v>307</v>
      </c>
      <c r="N128" s="139"/>
      <c r="O128" s="139"/>
      <c r="P128" s="139"/>
      <c r="Q128" s="139"/>
      <c r="R128" s="139"/>
      <c r="S128" s="139"/>
      <c r="T128" s="139"/>
      <c r="U128" s="139"/>
      <c r="V128" s="139"/>
      <c r="W128" s="139"/>
      <c r="X128" s="139"/>
      <c r="Y128" s="139"/>
      <c r="Z128" s="139"/>
      <c r="AA128" s="139"/>
      <c r="AB128" s="139"/>
      <c r="AC128" s="139"/>
      <c r="AD128" s="139"/>
      <c r="AE128" s="139"/>
      <c r="AF128" s="139"/>
      <c r="AG128" s="139"/>
      <c r="AH128" s="139"/>
      <c r="AI128" s="139"/>
      <c r="AJ128" s="139"/>
    </row>
    <row r="129" spans="1:36" s="140" customFormat="1" ht="45">
      <c r="A129" s="212" t="s">
        <v>322</v>
      </c>
      <c r="B129" s="213">
        <v>89168</v>
      </c>
      <c r="C129" s="214" t="s">
        <v>2</v>
      </c>
      <c r="D129" s="215" t="s">
        <v>57</v>
      </c>
      <c r="E129" s="216">
        <v>0.72</v>
      </c>
      <c r="F129" s="217">
        <v>28.28</v>
      </c>
      <c r="G129" s="217">
        <v>37.549999999999997</v>
      </c>
      <c r="H129" s="218">
        <v>65.83</v>
      </c>
      <c r="I129" s="217">
        <v>20.36</v>
      </c>
      <c r="J129" s="217">
        <v>27.04</v>
      </c>
      <c r="K129" s="217">
        <f t="shared" si="1"/>
        <v>47.397599999999997</v>
      </c>
      <c r="L129" s="217"/>
      <c r="M129" s="264" t="s">
        <v>321</v>
      </c>
      <c r="N129" s="139"/>
      <c r="O129" s="139"/>
      <c r="P129" s="139"/>
      <c r="Q129" s="139"/>
      <c r="R129" s="139"/>
      <c r="S129" s="139"/>
      <c r="T129" s="139"/>
      <c r="U129" s="139"/>
      <c r="V129" s="139"/>
      <c r="W129" s="139"/>
      <c r="X129" s="139"/>
      <c r="Y129" s="139"/>
      <c r="Z129" s="139"/>
      <c r="AA129" s="139"/>
      <c r="AB129" s="139"/>
      <c r="AC129" s="139"/>
      <c r="AD129" s="139"/>
      <c r="AE129" s="139"/>
      <c r="AF129" s="139"/>
      <c r="AG129" s="139"/>
      <c r="AH129" s="139"/>
      <c r="AI129" s="139"/>
      <c r="AJ129" s="139"/>
    </row>
    <row r="130" spans="1:36" s="140" customFormat="1" ht="30">
      <c r="A130" s="212" t="s">
        <v>323</v>
      </c>
      <c r="B130" s="213">
        <v>87878</v>
      </c>
      <c r="C130" s="214" t="s">
        <v>96</v>
      </c>
      <c r="D130" s="215" t="s">
        <v>57</v>
      </c>
      <c r="E130" s="216">
        <v>1.44</v>
      </c>
      <c r="F130" s="217">
        <v>1.5199999999999998</v>
      </c>
      <c r="G130" s="217">
        <v>1.82</v>
      </c>
      <c r="H130" s="218">
        <v>3.34</v>
      </c>
      <c r="I130" s="217">
        <v>2.19</v>
      </c>
      <c r="J130" s="217">
        <v>2.62</v>
      </c>
      <c r="K130" s="217">
        <f t="shared" si="1"/>
        <v>4.8095999999999997</v>
      </c>
      <c r="L130" s="217"/>
      <c r="M130" s="264"/>
      <c r="N130" s="139"/>
      <c r="O130" s="139"/>
      <c r="P130" s="139"/>
      <c r="Q130" s="139"/>
      <c r="R130" s="139"/>
      <c r="S130" s="139"/>
      <c r="T130" s="139"/>
      <c r="U130" s="139"/>
      <c r="V130" s="139"/>
      <c r="W130" s="139"/>
      <c r="X130" s="139"/>
      <c r="Y130" s="139"/>
      <c r="Z130" s="139"/>
      <c r="AA130" s="139"/>
      <c r="AB130" s="139"/>
      <c r="AC130" s="139"/>
      <c r="AD130" s="139"/>
      <c r="AE130" s="139"/>
      <c r="AF130" s="139"/>
      <c r="AG130" s="139"/>
      <c r="AH130" s="139"/>
      <c r="AI130" s="139"/>
      <c r="AJ130" s="139"/>
    </row>
    <row r="131" spans="1:36" s="140" customFormat="1" ht="60">
      <c r="A131" s="212" t="s">
        <v>325</v>
      </c>
      <c r="B131" s="213">
        <v>89173</v>
      </c>
      <c r="C131" s="214" t="s">
        <v>4</v>
      </c>
      <c r="D131" s="215" t="s">
        <v>57</v>
      </c>
      <c r="E131" s="216">
        <v>2.88</v>
      </c>
      <c r="F131" s="217">
        <v>11.69</v>
      </c>
      <c r="G131" s="217">
        <v>12.24</v>
      </c>
      <c r="H131" s="218">
        <v>23.93</v>
      </c>
      <c r="I131" s="217">
        <v>33.67</v>
      </c>
      <c r="J131" s="217">
        <v>35.25</v>
      </c>
      <c r="K131" s="217">
        <f t="shared" si="1"/>
        <v>68.918399999999991</v>
      </c>
      <c r="L131" s="217"/>
      <c r="M131" s="264"/>
      <c r="N131" s="139"/>
      <c r="O131" s="139"/>
      <c r="P131" s="139"/>
      <c r="Q131" s="139"/>
      <c r="R131" s="139"/>
      <c r="S131" s="139"/>
      <c r="T131" s="139"/>
      <c r="U131" s="139"/>
      <c r="V131" s="139"/>
      <c r="W131" s="139"/>
      <c r="X131" s="139"/>
      <c r="Y131" s="139"/>
      <c r="Z131" s="139"/>
      <c r="AA131" s="139"/>
      <c r="AB131" s="139"/>
      <c r="AC131" s="139"/>
      <c r="AD131" s="139"/>
      <c r="AE131" s="139"/>
      <c r="AF131" s="139"/>
      <c r="AG131" s="139"/>
      <c r="AH131" s="139"/>
      <c r="AI131" s="139"/>
      <c r="AJ131" s="139"/>
    </row>
    <row r="132" spans="1:36" s="140" customFormat="1" ht="30">
      <c r="A132" s="212" t="s">
        <v>326</v>
      </c>
      <c r="B132" s="213">
        <v>97640</v>
      </c>
      <c r="C132" s="214" t="s">
        <v>185</v>
      </c>
      <c r="D132" s="215" t="s">
        <v>57</v>
      </c>
      <c r="E132" s="216">
        <v>11.2</v>
      </c>
      <c r="F132" s="217">
        <v>0.30000000000000004</v>
      </c>
      <c r="G132" s="217">
        <v>1.06</v>
      </c>
      <c r="H132" s="218">
        <v>1.36</v>
      </c>
      <c r="I132" s="217">
        <v>3.36</v>
      </c>
      <c r="J132" s="217">
        <v>11.87</v>
      </c>
      <c r="K132" s="217">
        <f t="shared" si="1"/>
        <v>15.231999999999999</v>
      </c>
      <c r="L132" s="217"/>
      <c r="M132" s="264"/>
      <c r="N132" s="139"/>
      <c r="O132" s="139"/>
      <c r="P132" s="139"/>
      <c r="Q132" s="139"/>
      <c r="R132" s="139"/>
      <c r="S132" s="139"/>
      <c r="T132" s="139"/>
      <c r="U132" s="139"/>
      <c r="V132" s="139"/>
      <c r="W132" s="139"/>
      <c r="X132" s="139"/>
      <c r="Y132" s="139"/>
      <c r="Z132" s="139"/>
      <c r="AA132" s="139"/>
      <c r="AB132" s="139"/>
      <c r="AC132" s="139"/>
      <c r="AD132" s="139"/>
      <c r="AE132" s="139"/>
      <c r="AF132" s="139"/>
      <c r="AG132" s="139"/>
      <c r="AH132" s="139"/>
      <c r="AI132" s="139"/>
      <c r="AJ132" s="139"/>
    </row>
    <row r="133" spans="1:36" s="140" customFormat="1" ht="30">
      <c r="A133" s="212" t="s">
        <v>327</v>
      </c>
      <c r="B133" s="213">
        <v>96486</v>
      </c>
      <c r="C133" s="214" t="s">
        <v>184</v>
      </c>
      <c r="D133" s="215" t="s">
        <v>57</v>
      </c>
      <c r="E133" s="216">
        <v>11.2</v>
      </c>
      <c r="F133" s="217">
        <v>37.47</v>
      </c>
      <c r="G133" s="217">
        <v>7.58</v>
      </c>
      <c r="H133" s="218">
        <v>45.05</v>
      </c>
      <c r="I133" s="217">
        <v>419.66</v>
      </c>
      <c r="J133" s="217">
        <v>84.9</v>
      </c>
      <c r="K133" s="217">
        <f t="shared" si="1"/>
        <v>504.55999999999995</v>
      </c>
      <c r="L133" s="217"/>
      <c r="M133" s="264"/>
      <c r="N133" s="139"/>
      <c r="O133" s="139"/>
      <c r="P133" s="139"/>
      <c r="Q133" s="139"/>
      <c r="R133" s="139"/>
      <c r="S133" s="139"/>
      <c r="T133" s="139"/>
      <c r="U133" s="139"/>
      <c r="V133" s="139"/>
      <c r="W133" s="139"/>
      <c r="X133" s="139"/>
      <c r="Y133" s="139"/>
      <c r="Z133" s="139"/>
      <c r="AA133" s="139"/>
      <c r="AB133" s="139"/>
      <c r="AC133" s="139"/>
      <c r="AD133" s="139"/>
      <c r="AE133" s="139"/>
      <c r="AF133" s="139"/>
      <c r="AG133" s="139"/>
      <c r="AH133" s="139"/>
      <c r="AI133" s="139"/>
      <c r="AJ133" s="139"/>
    </row>
    <row r="134" spans="1:36" s="140" customFormat="1">
      <c r="A134" s="265"/>
      <c r="B134" s="213"/>
      <c r="C134" s="267"/>
      <c r="D134" s="268"/>
      <c r="E134" s="269"/>
      <c r="F134" s="270"/>
      <c r="G134" s="270"/>
      <c r="H134" s="306"/>
      <c r="I134" s="270"/>
      <c r="J134" s="270"/>
      <c r="K134" s="270"/>
      <c r="L134" s="270"/>
      <c r="M134" s="264"/>
      <c r="N134" s="139"/>
      <c r="O134" s="139"/>
      <c r="P134" s="139"/>
      <c r="Q134" s="139"/>
      <c r="R134" s="139"/>
      <c r="S134" s="139"/>
      <c r="T134" s="139"/>
      <c r="U134" s="139"/>
      <c r="V134" s="139"/>
      <c r="W134" s="139"/>
      <c r="X134" s="139"/>
      <c r="Y134" s="139"/>
      <c r="Z134" s="139"/>
      <c r="AA134" s="139"/>
      <c r="AB134" s="139"/>
      <c r="AC134" s="139"/>
      <c r="AD134" s="139"/>
      <c r="AE134" s="139"/>
      <c r="AF134" s="139"/>
      <c r="AG134" s="139"/>
      <c r="AH134" s="139"/>
      <c r="AI134" s="139"/>
      <c r="AJ134" s="139"/>
    </row>
    <row r="135" spans="1:36" s="140" customFormat="1">
      <c r="A135" s="205">
        <v>9</v>
      </c>
      <c r="B135" s="206"/>
      <c r="C135" s="207" t="s">
        <v>308</v>
      </c>
      <c r="D135" s="208"/>
      <c r="E135" s="209"/>
      <c r="F135" s="210"/>
      <c r="G135" s="211"/>
      <c r="H135" s="304"/>
      <c r="I135" s="198">
        <v>87483.87999999999</v>
      </c>
      <c r="J135" s="198">
        <v>27118.390000000003</v>
      </c>
      <c r="K135" s="219"/>
      <c r="L135" s="198">
        <f>SUM(L136:L153)</f>
        <v>117467.49980000001</v>
      </c>
      <c r="M135" s="261"/>
      <c r="N135" s="139"/>
      <c r="O135" s="139"/>
      <c r="P135" s="139"/>
      <c r="Q135" s="139"/>
      <c r="R135" s="139"/>
      <c r="S135" s="139"/>
      <c r="T135" s="139"/>
      <c r="U135" s="139"/>
      <c r="V135" s="139"/>
      <c r="W135" s="139"/>
      <c r="X135" s="139"/>
      <c r="Y135" s="139"/>
      <c r="Z135" s="139"/>
      <c r="AA135" s="139"/>
      <c r="AB135" s="139"/>
      <c r="AC135" s="139"/>
      <c r="AD135" s="139"/>
      <c r="AE135" s="139"/>
      <c r="AF135" s="139"/>
      <c r="AG135" s="139"/>
      <c r="AH135" s="139"/>
      <c r="AI135" s="139"/>
      <c r="AJ135" s="139"/>
    </row>
    <row r="136" spans="1:36" s="140" customFormat="1">
      <c r="A136" s="245" t="s">
        <v>309</v>
      </c>
      <c r="B136" s="246"/>
      <c r="C136" s="247" t="s">
        <v>324</v>
      </c>
      <c r="D136" s="248"/>
      <c r="E136" s="249"/>
      <c r="F136" s="250"/>
      <c r="G136" s="250"/>
      <c r="H136" s="305"/>
      <c r="I136" s="252">
        <v>61350.95</v>
      </c>
      <c r="J136" s="252">
        <v>15381.8</v>
      </c>
      <c r="K136" s="250"/>
      <c r="L136" s="252">
        <f>SUM(K137:K139)</f>
        <v>76732.742799999993</v>
      </c>
      <c r="M136" s="261"/>
      <c r="N136" s="139"/>
      <c r="O136" s="139"/>
      <c r="P136" s="139"/>
      <c r="Q136" s="139"/>
      <c r="R136" s="139"/>
      <c r="S136" s="139"/>
      <c r="T136" s="139"/>
      <c r="U136" s="139"/>
      <c r="V136" s="139"/>
      <c r="W136" s="139"/>
      <c r="X136" s="139"/>
      <c r="Y136" s="139"/>
      <c r="Z136" s="139"/>
      <c r="AA136" s="139"/>
      <c r="AB136" s="139"/>
      <c r="AC136" s="139"/>
      <c r="AD136" s="139"/>
      <c r="AE136" s="139"/>
      <c r="AF136" s="139"/>
      <c r="AG136" s="139"/>
      <c r="AH136" s="139"/>
      <c r="AI136" s="139"/>
      <c r="AJ136" s="139"/>
    </row>
    <row r="137" spans="1:36" s="140" customFormat="1" ht="30">
      <c r="A137" s="212" t="s">
        <v>310</v>
      </c>
      <c r="B137" s="213">
        <v>94213</v>
      </c>
      <c r="C137" s="214" t="s">
        <v>83</v>
      </c>
      <c r="D137" s="215" t="s">
        <v>57</v>
      </c>
      <c r="E137" s="216">
        <v>727.16</v>
      </c>
      <c r="F137" s="217">
        <v>42.89</v>
      </c>
      <c r="G137" s="217">
        <v>2.4700000000000002</v>
      </c>
      <c r="H137" s="218">
        <v>45.36</v>
      </c>
      <c r="I137" s="217">
        <v>31187.89</v>
      </c>
      <c r="J137" s="217">
        <v>1796.09</v>
      </c>
      <c r="K137" s="217">
        <f>H137*E137</f>
        <v>32983.977599999998</v>
      </c>
      <c r="L137" s="217"/>
      <c r="M137" s="264" t="s">
        <v>328</v>
      </c>
      <c r="N137" s="139"/>
      <c r="O137" s="139"/>
      <c r="P137" s="139"/>
      <c r="Q137" s="139"/>
      <c r="R137" s="139"/>
      <c r="S137" s="139"/>
      <c r="T137" s="139"/>
      <c r="U137" s="139"/>
      <c r="V137" s="139"/>
      <c r="W137" s="139"/>
      <c r="X137" s="139"/>
      <c r="Y137" s="139"/>
      <c r="Z137" s="139"/>
      <c r="AA137" s="139"/>
      <c r="AB137" s="139"/>
      <c r="AC137" s="139"/>
      <c r="AD137" s="139"/>
      <c r="AE137" s="139"/>
      <c r="AF137" s="139"/>
      <c r="AG137" s="139"/>
      <c r="AH137" s="139"/>
      <c r="AI137" s="139"/>
      <c r="AJ137" s="139"/>
    </row>
    <row r="138" spans="1:36" s="140" customFormat="1">
      <c r="A138" s="213" t="s">
        <v>311</v>
      </c>
      <c r="B138" s="213" t="s">
        <v>46</v>
      </c>
      <c r="C138" s="214" t="s">
        <v>158</v>
      </c>
      <c r="D138" s="215" t="s">
        <v>57</v>
      </c>
      <c r="E138" s="216">
        <v>727.16</v>
      </c>
      <c r="F138" s="217">
        <v>11.6</v>
      </c>
      <c r="G138" s="217">
        <v>13.87</v>
      </c>
      <c r="H138" s="218">
        <v>25.47</v>
      </c>
      <c r="I138" s="217">
        <v>8435.06</v>
      </c>
      <c r="J138" s="217">
        <v>10085.709999999999</v>
      </c>
      <c r="K138" s="217">
        <f>H138*E138</f>
        <v>18520.765199999998</v>
      </c>
      <c r="L138" s="217"/>
      <c r="M138" s="264"/>
      <c r="N138" s="139"/>
      <c r="O138" s="139"/>
      <c r="P138" s="139"/>
      <c r="Q138" s="139"/>
      <c r="R138" s="139"/>
      <c r="S138" s="139"/>
      <c r="T138" s="139"/>
      <c r="U138" s="139"/>
      <c r="V138" s="139"/>
      <c r="W138" s="139"/>
      <c r="X138" s="139"/>
      <c r="Y138" s="139"/>
      <c r="Z138" s="139"/>
      <c r="AA138" s="139"/>
      <c r="AB138" s="139"/>
      <c r="AC138" s="139"/>
      <c r="AD138" s="139"/>
      <c r="AE138" s="139"/>
      <c r="AF138" s="139"/>
      <c r="AG138" s="139"/>
      <c r="AH138" s="139"/>
      <c r="AI138" s="139"/>
      <c r="AJ138" s="139"/>
    </row>
    <row r="139" spans="1:36" s="140" customFormat="1">
      <c r="A139" s="213" t="s">
        <v>311</v>
      </c>
      <c r="B139" s="213" t="s">
        <v>45</v>
      </c>
      <c r="C139" s="214" t="s">
        <v>82</v>
      </c>
      <c r="D139" s="215" t="s">
        <v>54</v>
      </c>
      <c r="E139" s="216">
        <v>2800</v>
      </c>
      <c r="F139" s="217">
        <v>7.76</v>
      </c>
      <c r="G139" s="217">
        <v>1.25</v>
      </c>
      <c r="H139" s="218">
        <v>9.01</v>
      </c>
      <c r="I139" s="217">
        <v>21728</v>
      </c>
      <c r="J139" s="217">
        <v>3500</v>
      </c>
      <c r="K139" s="217">
        <f>H139*E139</f>
        <v>25228</v>
      </c>
      <c r="L139" s="217"/>
      <c r="M139" s="291" t="s">
        <v>422</v>
      </c>
      <c r="N139" s="139"/>
      <c r="O139" s="139"/>
      <c r="P139" s="139"/>
      <c r="Q139" s="139"/>
      <c r="R139" s="139"/>
      <c r="S139" s="139"/>
      <c r="T139" s="139"/>
      <c r="U139" s="139"/>
      <c r="V139" s="139"/>
      <c r="W139" s="139"/>
      <c r="X139" s="139"/>
      <c r="Y139" s="139"/>
      <c r="Z139" s="139"/>
      <c r="AA139" s="139"/>
      <c r="AB139" s="139"/>
      <c r="AC139" s="139"/>
      <c r="AD139" s="139"/>
      <c r="AE139" s="139"/>
      <c r="AF139" s="139"/>
      <c r="AG139" s="139"/>
      <c r="AH139" s="139"/>
      <c r="AI139" s="139"/>
      <c r="AJ139" s="139"/>
    </row>
    <row r="140" spans="1:36" s="140" customFormat="1">
      <c r="A140" s="212"/>
      <c r="B140" s="213"/>
      <c r="C140" s="214"/>
      <c r="D140" s="215"/>
      <c r="E140" s="216"/>
      <c r="F140" s="217"/>
      <c r="G140" s="217"/>
      <c r="H140" s="218"/>
      <c r="I140" s="217"/>
      <c r="J140" s="217"/>
      <c r="K140" s="217"/>
      <c r="L140" s="217"/>
      <c r="M140" s="264"/>
      <c r="N140" s="139"/>
      <c r="O140" s="139"/>
      <c r="P140" s="139"/>
      <c r="Q140" s="139"/>
      <c r="R140" s="139"/>
      <c r="S140" s="139"/>
      <c r="T140" s="139"/>
      <c r="U140" s="139"/>
      <c r="V140" s="139"/>
      <c r="W140" s="139"/>
      <c r="X140" s="139"/>
      <c r="Y140" s="139"/>
      <c r="Z140" s="139"/>
      <c r="AA140" s="139"/>
      <c r="AB140" s="139"/>
      <c r="AC140" s="139"/>
      <c r="AD140" s="139"/>
      <c r="AE140" s="139"/>
      <c r="AF140" s="139"/>
      <c r="AG140" s="139"/>
      <c r="AH140" s="139"/>
      <c r="AI140" s="139"/>
      <c r="AJ140" s="139"/>
    </row>
    <row r="141" spans="1:36" s="140" customFormat="1">
      <c r="A141" s="245" t="s">
        <v>312</v>
      </c>
      <c r="B141" s="246"/>
      <c r="C141" s="247" t="s">
        <v>204</v>
      </c>
      <c r="D141" s="248"/>
      <c r="E141" s="249"/>
      <c r="F141" s="250"/>
      <c r="G141" s="250"/>
      <c r="H141" s="305"/>
      <c r="I141" s="252">
        <v>2825.09</v>
      </c>
      <c r="J141" s="252">
        <v>1884.6999999999998</v>
      </c>
      <c r="K141" s="250"/>
      <c r="L141" s="252">
        <f>SUM(K142:K144)</f>
        <v>4709.7930000000006</v>
      </c>
      <c r="M141" s="261"/>
      <c r="N141" s="139"/>
      <c r="O141" s="139"/>
      <c r="P141" s="139"/>
      <c r="Q141" s="139"/>
      <c r="R141" s="139"/>
      <c r="S141" s="139"/>
      <c r="T141" s="139"/>
      <c r="U141" s="139"/>
      <c r="V141" s="139"/>
      <c r="W141" s="139"/>
      <c r="X141" s="139"/>
      <c r="Y141" s="139"/>
      <c r="Z141" s="139"/>
      <c r="AA141" s="139"/>
      <c r="AB141" s="139"/>
      <c r="AC141" s="139"/>
      <c r="AD141" s="139"/>
      <c r="AE141" s="139"/>
      <c r="AF141" s="139"/>
      <c r="AG141" s="139"/>
      <c r="AH141" s="139"/>
      <c r="AI141" s="139"/>
      <c r="AJ141" s="139"/>
    </row>
    <row r="142" spans="1:36" s="140" customFormat="1">
      <c r="A142" s="245" t="s">
        <v>313</v>
      </c>
      <c r="B142" s="246">
        <v>88497</v>
      </c>
      <c r="C142" s="214" t="s">
        <v>36</v>
      </c>
      <c r="D142" s="215" t="s">
        <v>57</v>
      </c>
      <c r="E142" s="216">
        <v>194.70000000000002</v>
      </c>
      <c r="F142" s="217">
        <v>6.5699999999999994</v>
      </c>
      <c r="G142" s="217">
        <v>6.44</v>
      </c>
      <c r="H142" s="218">
        <v>13.01</v>
      </c>
      <c r="I142" s="217">
        <v>1279.18</v>
      </c>
      <c r="J142" s="217">
        <v>1253.8699999999999</v>
      </c>
      <c r="K142" s="217">
        <f>H142*E142</f>
        <v>2533.047</v>
      </c>
      <c r="L142" s="217"/>
      <c r="M142" s="264" t="s">
        <v>329</v>
      </c>
      <c r="N142" s="139"/>
      <c r="O142" s="139"/>
      <c r="P142" s="139"/>
      <c r="Q142" s="139"/>
      <c r="R142" s="139"/>
      <c r="S142" s="139"/>
      <c r="T142" s="139"/>
      <c r="U142" s="139"/>
      <c r="V142" s="139"/>
      <c r="W142" s="139"/>
      <c r="X142" s="139"/>
      <c r="Y142" s="139"/>
      <c r="Z142" s="139"/>
      <c r="AA142" s="139"/>
      <c r="AB142" s="139"/>
      <c r="AC142" s="139"/>
      <c r="AD142" s="139"/>
      <c r="AE142" s="139"/>
      <c r="AF142" s="139"/>
      <c r="AG142" s="139"/>
      <c r="AH142" s="139"/>
      <c r="AI142" s="139"/>
      <c r="AJ142" s="139"/>
    </row>
    <row r="143" spans="1:36" s="140" customFormat="1">
      <c r="A143" s="245" t="s">
        <v>316</v>
      </c>
      <c r="B143" s="246">
        <v>88483</v>
      </c>
      <c r="C143" s="214" t="s">
        <v>32</v>
      </c>
      <c r="D143" s="215" t="s">
        <v>57</v>
      </c>
      <c r="E143" s="216">
        <v>194.70000000000002</v>
      </c>
      <c r="F143" s="217">
        <v>2.12</v>
      </c>
      <c r="G143" s="217">
        <v>0.55000000000000004</v>
      </c>
      <c r="H143" s="218">
        <v>2.67</v>
      </c>
      <c r="I143" s="217">
        <v>412.76</v>
      </c>
      <c r="J143" s="217">
        <v>107.09</v>
      </c>
      <c r="K143" s="217">
        <f>H143*E143</f>
        <v>519.84900000000005</v>
      </c>
      <c r="L143" s="217"/>
      <c r="M143" s="261"/>
      <c r="N143" s="139"/>
      <c r="O143" s="139"/>
      <c r="P143" s="139"/>
      <c r="Q143" s="139"/>
      <c r="R143" s="139"/>
      <c r="S143" s="139"/>
      <c r="T143" s="139"/>
      <c r="U143" s="139"/>
      <c r="V143" s="139"/>
      <c r="W143" s="139"/>
      <c r="X143" s="139"/>
      <c r="Y143" s="139"/>
      <c r="Z143" s="139"/>
      <c r="AA143" s="139"/>
      <c r="AB143" s="139"/>
      <c r="AC143" s="139"/>
      <c r="AD143" s="139"/>
      <c r="AE143" s="139"/>
      <c r="AF143" s="139"/>
      <c r="AG143" s="139"/>
      <c r="AH143" s="139"/>
      <c r="AI143" s="139"/>
      <c r="AJ143" s="139"/>
    </row>
    <row r="144" spans="1:36" s="140" customFormat="1" ht="30">
      <c r="A144" s="245" t="s">
        <v>317</v>
      </c>
      <c r="B144" s="246">
        <v>88487</v>
      </c>
      <c r="C144" s="214" t="s">
        <v>34</v>
      </c>
      <c r="D144" s="215" t="s">
        <v>57</v>
      </c>
      <c r="E144" s="216">
        <v>194.70000000000002</v>
      </c>
      <c r="F144" s="217">
        <v>5.82</v>
      </c>
      <c r="G144" s="217">
        <v>2.69</v>
      </c>
      <c r="H144" s="218">
        <v>8.51</v>
      </c>
      <c r="I144" s="217">
        <v>1133.1500000000001</v>
      </c>
      <c r="J144" s="217">
        <v>523.74</v>
      </c>
      <c r="K144" s="217">
        <f>H144*E144</f>
        <v>1656.8970000000002</v>
      </c>
      <c r="L144" s="217"/>
      <c r="M144" s="261"/>
      <c r="N144" s="139"/>
      <c r="O144" s="139"/>
      <c r="P144" s="139"/>
      <c r="Q144" s="139"/>
      <c r="R144" s="139"/>
      <c r="S144" s="139"/>
      <c r="T144" s="139"/>
      <c r="U144" s="139"/>
      <c r="V144" s="139"/>
      <c r="W144" s="139"/>
      <c r="X144" s="139"/>
      <c r="Y144" s="139"/>
      <c r="Z144" s="139"/>
      <c r="AA144" s="139"/>
      <c r="AB144" s="139"/>
      <c r="AC144" s="139"/>
      <c r="AD144" s="139"/>
      <c r="AE144" s="139"/>
      <c r="AF144" s="139"/>
      <c r="AG144" s="139"/>
      <c r="AH144" s="139"/>
      <c r="AI144" s="139"/>
      <c r="AJ144" s="139"/>
    </row>
    <row r="145" spans="1:36" s="140" customFormat="1">
      <c r="A145" s="245"/>
      <c r="B145" s="246"/>
      <c r="C145" s="214"/>
      <c r="D145" s="215"/>
      <c r="E145" s="216"/>
      <c r="F145" s="217"/>
      <c r="G145" s="217"/>
      <c r="H145" s="218"/>
      <c r="I145" s="217"/>
      <c r="J145" s="217"/>
      <c r="K145" s="217"/>
      <c r="L145" s="217"/>
      <c r="M145" s="261"/>
      <c r="N145" s="139"/>
      <c r="O145" s="139"/>
      <c r="P145" s="139"/>
      <c r="Q145" s="139"/>
      <c r="R145" s="139"/>
      <c r="S145" s="139"/>
      <c r="T145" s="139"/>
      <c r="U145" s="139"/>
      <c r="V145" s="139"/>
      <c r="W145" s="139"/>
      <c r="X145" s="139"/>
      <c r="Y145" s="139"/>
      <c r="Z145" s="139"/>
      <c r="AA145" s="139"/>
      <c r="AB145" s="139"/>
      <c r="AC145" s="139"/>
      <c r="AD145" s="139"/>
      <c r="AE145" s="139"/>
      <c r="AF145" s="139"/>
      <c r="AG145" s="139"/>
      <c r="AH145" s="139"/>
      <c r="AI145" s="139"/>
      <c r="AJ145" s="139"/>
    </row>
    <row r="146" spans="1:36" s="140" customFormat="1">
      <c r="A146" s="245" t="s">
        <v>314</v>
      </c>
      <c r="B146" s="246"/>
      <c r="C146" s="247" t="s">
        <v>224</v>
      </c>
      <c r="D146" s="248"/>
      <c r="E146" s="249"/>
      <c r="F146" s="250"/>
      <c r="G146" s="250"/>
      <c r="H146" s="305"/>
      <c r="I146" s="252">
        <v>19061.259999999998</v>
      </c>
      <c r="J146" s="252">
        <v>9308.26</v>
      </c>
      <c r="K146" s="250"/>
      <c r="L146" s="252">
        <f>SUM(K147:K149)</f>
        <v>31234.756000000001</v>
      </c>
      <c r="M146" s="261"/>
      <c r="N146" s="139"/>
      <c r="O146" s="139"/>
      <c r="P146" s="139"/>
      <c r="Q146" s="139"/>
      <c r="R146" s="139"/>
      <c r="S146" s="139"/>
      <c r="T146" s="139"/>
      <c r="U146" s="139"/>
      <c r="V146" s="139"/>
      <c r="W146" s="139"/>
      <c r="X146" s="139"/>
      <c r="Y146" s="139"/>
      <c r="Z146" s="139"/>
      <c r="AA146" s="139"/>
      <c r="AB146" s="139"/>
      <c r="AC146" s="139"/>
      <c r="AD146" s="139"/>
      <c r="AE146" s="139"/>
      <c r="AF146" s="139"/>
      <c r="AG146" s="139"/>
      <c r="AH146" s="139"/>
      <c r="AI146" s="139"/>
      <c r="AJ146" s="139"/>
    </row>
    <row r="147" spans="1:36" s="140" customFormat="1" ht="30">
      <c r="A147" s="245" t="s">
        <v>315</v>
      </c>
      <c r="B147" s="246">
        <v>41595</v>
      </c>
      <c r="C147" s="214" t="s">
        <v>100</v>
      </c>
      <c r="D147" s="215" t="s">
        <v>56</v>
      </c>
      <c r="E147" s="216">
        <v>250</v>
      </c>
      <c r="F147" s="217">
        <v>3.54</v>
      </c>
      <c r="G147" s="217">
        <v>7.45</v>
      </c>
      <c r="H147" s="218">
        <v>10.99</v>
      </c>
      <c r="I147" s="217">
        <v>885</v>
      </c>
      <c r="J147" s="217">
        <v>1862.5</v>
      </c>
      <c r="K147" s="217">
        <f>H147*E147</f>
        <v>2747.5</v>
      </c>
      <c r="L147" s="217"/>
      <c r="M147" s="261"/>
      <c r="N147" s="139"/>
      <c r="O147" s="139"/>
      <c r="P147" s="139"/>
      <c r="Q147" s="139"/>
      <c r="R147" s="139"/>
      <c r="S147" s="139"/>
      <c r="T147" s="139"/>
      <c r="U147" s="139"/>
      <c r="V147" s="139"/>
      <c r="W147" s="139"/>
      <c r="X147" s="139"/>
      <c r="Y147" s="139"/>
      <c r="Z147" s="139"/>
      <c r="AA147" s="139"/>
      <c r="AB147" s="139"/>
      <c r="AC147" s="139"/>
      <c r="AD147" s="139"/>
      <c r="AE147" s="139"/>
      <c r="AF147" s="139"/>
      <c r="AG147" s="139"/>
      <c r="AH147" s="139"/>
      <c r="AI147" s="139"/>
      <c r="AJ147" s="139"/>
    </row>
    <row r="148" spans="1:36" s="140" customFormat="1">
      <c r="A148" s="245" t="s">
        <v>357</v>
      </c>
      <c r="B148" s="246">
        <v>72815</v>
      </c>
      <c r="C148" s="214" t="s">
        <v>98</v>
      </c>
      <c r="D148" s="215" t="s">
        <v>57</v>
      </c>
      <c r="E148" s="216">
        <v>537.6</v>
      </c>
      <c r="F148" s="217">
        <v>33.809999999999995</v>
      </c>
      <c r="G148" s="217">
        <v>13.85</v>
      </c>
      <c r="H148" s="218">
        <v>47.66</v>
      </c>
      <c r="I148" s="217">
        <v>18176.259999999998</v>
      </c>
      <c r="J148" s="217">
        <v>7445.76</v>
      </c>
      <c r="K148" s="217">
        <f>H148*E148</f>
        <v>25622.016</v>
      </c>
      <c r="L148" s="217"/>
      <c r="M148" s="261"/>
      <c r="N148" s="139"/>
      <c r="O148" s="139"/>
      <c r="P148" s="139"/>
      <c r="Q148" s="139"/>
      <c r="R148" s="139"/>
      <c r="S148" s="139"/>
      <c r="T148" s="139"/>
      <c r="U148" s="139"/>
      <c r="V148" s="139"/>
      <c r="W148" s="139"/>
      <c r="X148" s="139"/>
      <c r="Y148" s="139"/>
      <c r="Z148" s="139"/>
      <c r="AA148" s="139"/>
      <c r="AB148" s="139"/>
      <c r="AC148" s="139"/>
      <c r="AD148" s="139"/>
      <c r="AE148" s="139"/>
      <c r="AF148" s="139"/>
      <c r="AG148" s="139"/>
      <c r="AH148" s="139"/>
      <c r="AI148" s="139"/>
      <c r="AJ148" s="139"/>
    </row>
    <row r="149" spans="1:36" s="140" customFormat="1">
      <c r="A149" s="245"/>
      <c r="B149" s="246" t="s">
        <v>47</v>
      </c>
      <c r="C149" s="214" t="s">
        <v>101</v>
      </c>
      <c r="D149" s="215" t="s">
        <v>57</v>
      </c>
      <c r="E149" s="216">
        <v>151.19999999999999</v>
      </c>
      <c r="F149" s="217">
        <v>7.35</v>
      </c>
      <c r="G149" s="217">
        <v>11.6</v>
      </c>
      <c r="H149" s="218">
        <v>18.95</v>
      </c>
      <c r="I149" s="217">
        <v>1111.32</v>
      </c>
      <c r="J149" s="217">
        <v>1753.92</v>
      </c>
      <c r="K149" s="217">
        <f>H149*E149</f>
        <v>2865.24</v>
      </c>
      <c r="L149" s="217"/>
      <c r="M149" s="261"/>
      <c r="N149" s="139"/>
      <c r="O149" s="139"/>
      <c r="P149" s="139"/>
      <c r="Q149" s="139"/>
      <c r="R149" s="139"/>
      <c r="S149" s="139"/>
      <c r="T149" s="139"/>
      <c r="U149" s="139"/>
      <c r="V149" s="139"/>
      <c r="W149" s="139"/>
      <c r="X149" s="139"/>
      <c r="Y149" s="139"/>
      <c r="Z149" s="139"/>
      <c r="AA149" s="139"/>
      <c r="AB149" s="139"/>
      <c r="AC149" s="139"/>
      <c r="AD149" s="139"/>
      <c r="AE149" s="139"/>
      <c r="AF149" s="139"/>
      <c r="AG149" s="139"/>
      <c r="AH149" s="139"/>
      <c r="AI149" s="139"/>
      <c r="AJ149" s="139"/>
    </row>
    <row r="150" spans="1:36" s="140" customFormat="1">
      <c r="A150" s="245"/>
      <c r="B150" s="246"/>
      <c r="C150" s="214"/>
      <c r="D150" s="215"/>
      <c r="E150" s="216"/>
      <c r="F150" s="217"/>
      <c r="G150" s="217"/>
      <c r="H150" s="218"/>
      <c r="I150" s="217"/>
      <c r="J150" s="217"/>
      <c r="K150" s="217"/>
      <c r="L150" s="217"/>
      <c r="M150" s="261"/>
      <c r="N150" s="139"/>
      <c r="O150" s="139"/>
      <c r="P150" s="139"/>
      <c r="Q150" s="139"/>
      <c r="R150" s="139"/>
      <c r="S150" s="139"/>
      <c r="T150" s="139"/>
      <c r="U150" s="139"/>
      <c r="V150" s="139"/>
      <c r="W150" s="139"/>
      <c r="X150" s="139"/>
      <c r="Y150" s="139"/>
      <c r="Z150" s="139"/>
      <c r="AA150" s="139"/>
      <c r="AB150" s="139"/>
      <c r="AC150" s="139"/>
      <c r="AD150" s="139"/>
      <c r="AE150" s="139"/>
      <c r="AF150" s="139"/>
      <c r="AG150" s="139"/>
      <c r="AH150" s="139"/>
      <c r="AI150" s="139"/>
      <c r="AJ150" s="139"/>
    </row>
    <row r="151" spans="1:36" s="140" customFormat="1">
      <c r="A151" s="245" t="s">
        <v>423</v>
      </c>
      <c r="B151" s="246"/>
      <c r="C151" s="247" t="s">
        <v>426</v>
      </c>
      <c r="D151" s="248"/>
      <c r="E151" s="249"/>
      <c r="F151" s="250"/>
      <c r="G151" s="250"/>
      <c r="H151" s="305"/>
      <c r="I151" s="252">
        <v>4246.58</v>
      </c>
      <c r="J151" s="252">
        <v>543.63</v>
      </c>
      <c r="K151" s="250"/>
      <c r="L151" s="252">
        <f>SUM(K152:K154)</f>
        <v>4790.2079999999996</v>
      </c>
      <c r="M151" s="261"/>
      <c r="N151" s="139"/>
      <c r="O151" s="139"/>
      <c r="P151" s="139"/>
      <c r="Q151" s="139"/>
      <c r="R151" s="139"/>
      <c r="S151" s="139"/>
      <c r="T151" s="139"/>
      <c r="U151" s="139"/>
      <c r="V151" s="139"/>
      <c r="W151" s="139"/>
      <c r="X151" s="139"/>
      <c r="Y151" s="139"/>
      <c r="Z151" s="139"/>
      <c r="AA151" s="139"/>
      <c r="AB151" s="139"/>
      <c r="AC151" s="139"/>
      <c r="AD151" s="139"/>
      <c r="AE151" s="139"/>
      <c r="AF151" s="139"/>
      <c r="AG151" s="139"/>
      <c r="AH151" s="139"/>
      <c r="AI151" s="139"/>
      <c r="AJ151" s="139"/>
    </row>
    <row r="152" spans="1:36" s="140" customFormat="1" ht="30">
      <c r="A152" s="245" t="s">
        <v>424</v>
      </c>
      <c r="B152" s="213">
        <v>97647</v>
      </c>
      <c r="C152" s="214" t="s">
        <v>188</v>
      </c>
      <c r="D152" s="215" t="s">
        <v>57</v>
      </c>
      <c r="E152" s="216">
        <v>97.6</v>
      </c>
      <c r="F152" s="217">
        <v>0.62999999999999989</v>
      </c>
      <c r="G152" s="217">
        <v>1.98</v>
      </c>
      <c r="H152" s="218">
        <v>2.61</v>
      </c>
      <c r="I152" s="217">
        <v>61.49</v>
      </c>
      <c r="J152" s="217">
        <v>193.25</v>
      </c>
      <c r="K152" s="217">
        <f>H152*E152</f>
        <v>254.73599999999996</v>
      </c>
      <c r="L152" s="217"/>
      <c r="M152" s="291" t="s">
        <v>427</v>
      </c>
      <c r="N152" s="139"/>
      <c r="O152" s="139"/>
      <c r="P152" s="139"/>
      <c r="Q152" s="139"/>
      <c r="R152" s="139"/>
      <c r="S152" s="139"/>
      <c r="T152" s="139"/>
      <c r="U152" s="139"/>
      <c r="V152" s="139"/>
      <c r="W152" s="139"/>
      <c r="X152" s="139"/>
      <c r="Y152" s="139"/>
      <c r="Z152" s="139"/>
      <c r="AA152" s="139"/>
      <c r="AB152" s="139"/>
      <c r="AC152" s="139"/>
      <c r="AD152" s="139"/>
      <c r="AE152" s="139"/>
      <c r="AF152" s="139"/>
      <c r="AG152" s="139"/>
      <c r="AH152" s="139"/>
      <c r="AI152" s="139"/>
      <c r="AJ152" s="139"/>
    </row>
    <row r="153" spans="1:36" s="140" customFormat="1" ht="30" customHeight="1">
      <c r="A153" s="245" t="s">
        <v>425</v>
      </c>
      <c r="B153" s="213">
        <v>94449</v>
      </c>
      <c r="C153" s="214" t="s">
        <v>44</v>
      </c>
      <c r="D153" s="215" t="s">
        <v>57</v>
      </c>
      <c r="E153" s="216">
        <v>97.6</v>
      </c>
      <c r="F153" s="217">
        <v>42.879999999999995</v>
      </c>
      <c r="G153" s="217">
        <v>3.59</v>
      </c>
      <c r="H153" s="218">
        <v>46.47</v>
      </c>
      <c r="I153" s="217">
        <v>4185.09</v>
      </c>
      <c r="J153" s="217">
        <v>350.38</v>
      </c>
      <c r="K153" s="217">
        <f>H153*E153</f>
        <v>4535.4719999999998</v>
      </c>
      <c r="L153" s="217"/>
      <c r="M153" s="261"/>
      <c r="N153" s="139"/>
      <c r="O153" s="139"/>
      <c r="P153" s="139"/>
      <c r="Q153" s="139"/>
      <c r="R153" s="139"/>
      <c r="S153" s="139"/>
      <c r="T153" s="139"/>
      <c r="U153" s="139"/>
      <c r="V153" s="139"/>
      <c r="W153" s="139"/>
      <c r="X153" s="139"/>
      <c r="Y153" s="139"/>
      <c r="Z153" s="139"/>
      <c r="AA153" s="139"/>
      <c r="AB153" s="139"/>
      <c r="AC153" s="139"/>
      <c r="AD153" s="139"/>
      <c r="AE153" s="139"/>
      <c r="AF153" s="139"/>
      <c r="AG153" s="139"/>
      <c r="AH153" s="139"/>
      <c r="AI153" s="139"/>
      <c r="AJ153" s="139"/>
    </row>
    <row r="154" spans="1:36" s="140" customFormat="1">
      <c r="A154" s="245"/>
      <c r="B154" s="246"/>
      <c r="C154" s="214" t="s">
        <v>58</v>
      </c>
      <c r="D154" s="215" t="s">
        <v>58</v>
      </c>
      <c r="E154" s="216"/>
      <c r="F154" s="217" t="s">
        <v>58</v>
      </c>
      <c r="G154" s="217" t="s">
        <v>58</v>
      </c>
      <c r="H154" s="218" t="s">
        <v>58</v>
      </c>
      <c r="I154" s="217" t="s">
        <v>58</v>
      </c>
      <c r="J154" s="217" t="s">
        <v>58</v>
      </c>
      <c r="K154" s="217" t="s">
        <v>58</v>
      </c>
      <c r="L154" s="217"/>
      <c r="M154" s="261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  <c r="Z154" s="139"/>
      <c r="AA154" s="139"/>
      <c r="AB154" s="139"/>
      <c r="AC154" s="139"/>
      <c r="AD154" s="139"/>
      <c r="AE154" s="139"/>
      <c r="AF154" s="139"/>
      <c r="AG154" s="139"/>
      <c r="AH154" s="139"/>
      <c r="AI154" s="139"/>
      <c r="AJ154" s="139"/>
    </row>
    <row r="155" spans="1:36" s="140" customFormat="1">
      <c r="A155" s="205">
        <v>10</v>
      </c>
      <c r="B155" s="206"/>
      <c r="C155" s="207" t="s">
        <v>367</v>
      </c>
      <c r="D155" s="208"/>
      <c r="E155" s="209"/>
      <c r="F155" s="210"/>
      <c r="G155" s="211"/>
      <c r="H155" s="304"/>
      <c r="I155" s="198">
        <v>9070.4400000000023</v>
      </c>
      <c r="J155" s="198">
        <v>6775.59</v>
      </c>
      <c r="K155" s="219"/>
      <c r="L155" s="198">
        <f>SUM(K157:K169)</f>
        <v>15846.055079999998</v>
      </c>
      <c r="M155" s="261"/>
      <c r="N155" s="139"/>
      <c r="O155" s="139"/>
      <c r="P155" s="139"/>
      <c r="Q155" s="139"/>
      <c r="R155" s="139"/>
      <c r="S155" s="139"/>
      <c r="T155" s="139"/>
      <c r="U155" s="139"/>
      <c r="V155" s="139"/>
      <c r="W155" s="139"/>
      <c r="X155" s="139"/>
      <c r="Y155" s="139"/>
      <c r="Z155" s="139"/>
      <c r="AA155" s="139"/>
      <c r="AB155" s="139"/>
      <c r="AC155" s="139"/>
      <c r="AD155" s="139"/>
      <c r="AE155" s="139"/>
      <c r="AF155" s="139"/>
      <c r="AG155" s="139"/>
      <c r="AH155" s="139"/>
      <c r="AI155" s="139"/>
      <c r="AJ155" s="139"/>
    </row>
    <row r="156" spans="1:36" s="140" customFormat="1">
      <c r="A156" s="245" t="s">
        <v>350</v>
      </c>
      <c r="B156" s="213"/>
      <c r="C156" s="241" t="s">
        <v>363</v>
      </c>
      <c r="D156" s="215"/>
      <c r="E156" s="216"/>
      <c r="F156" s="217"/>
      <c r="G156" s="217"/>
      <c r="H156" s="218"/>
      <c r="I156" s="217"/>
      <c r="J156" s="217"/>
      <c r="K156" s="217"/>
      <c r="L156" s="217"/>
      <c r="M156" s="261"/>
      <c r="N156" s="139"/>
      <c r="O156" s="139"/>
      <c r="P156" s="139"/>
      <c r="Q156" s="139"/>
      <c r="R156" s="139"/>
      <c r="S156" s="139"/>
      <c r="T156" s="139"/>
      <c r="U156" s="139"/>
      <c r="V156" s="139"/>
      <c r="W156" s="139"/>
      <c r="X156" s="139"/>
      <c r="Y156" s="139"/>
      <c r="Z156" s="139"/>
      <c r="AA156" s="139"/>
      <c r="AB156" s="139"/>
      <c r="AC156" s="139"/>
      <c r="AD156" s="139"/>
      <c r="AE156" s="139"/>
      <c r="AF156" s="139"/>
      <c r="AG156" s="139"/>
      <c r="AH156" s="139"/>
      <c r="AI156" s="139"/>
      <c r="AJ156" s="139"/>
    </row>
    <row r="157" spans="1:36" s="140" customFormat="1" ht="45">
      <c r="A157" s="245" t="s">
        <v>351</v>
      </c>
      <c r="B157" s="213">
        <v>89044</v>
      </c>
      <c r="C157" s="214" t="s">
        <v>5</v>
      </c>
      <c r="D157" s="215" t="s">
        <v>57</v>
      </c>
      <c r="E157" s="216">
        <v>91.8</v>
      </c>
      <c r="F157" s="217">
        <v>32.06</v>
      </c>
      <c r="G157" s="217">
        <v>16.79</v>
      </c>
      <c r="H157" s="218">
        <v>48.85</v>
      </c>
      <c r="I157" s="217">
        <v>2943.11</v>
      </c>
      <c r="J157" s="217">
        <v>1541.32</v>
      </c>
      <c r="K157" s="217">
        <f>H157*E157</f>
        <v>4484.43</v>
      </c>
      <c r="L157" s="217"/>
      <c r="M157" s="261"/>
      <c r="N157" s="139"/>
      <c r="O157" s="139"/>
      <c r="P157" s="139"/>
      <c r="Q157" s="139"/>
      <c r="R157" s="139"/>
      <c r="S157" s="139"/>
      <c r="T157" s="139"/>
      <c r="U157" s="139"/>
      <c r="V157" s="139"/>
      <c r="W157" s="139"/>
      <c r="X157" s="139"/>
      <c r="Y157" s="139"/>
      <c r="Z157" s="139"/>
      <c r="AA157" s="139"/>
      <c r="AB157" s="139"/>
      <c r="AC157" s="139"/>
      <c r="AD157" s="139"/>
      <c r="AE157" s="139"/>
      <c r="AF157" s="139"/>
      <c r="AG157" s="139"/>
      <c r="AH157" s="139"/>
      <c r="AI157" s="139"/>
      <c r="AJ157" s="139"/>
    </row>
    <row r="158" spans="1:36" s="140" customFormat="1" ht="30">
      <c r="A158" s="245" t="s">
        <v>352</v>
      </c>
      <c r="B158" s="213">
        <v>87878</v>
      </c>
      <c r="C158" s="214" t="s">
        <v>96</v>
      </c>
      <c r="D158" s="215" t="s">
        <v>57</v>
      </c>
      <c r="E158" s="216">
        <v>183.6</v>
      </c>
      <c r="F158" s="217">
        <v>1.5199999999999998</v>
      </c>
      <c r="G158" s="217">
        <v>1.82</v>
      </c>
      <c r="H158" s="218">
        <v>3.34</v>
      </c>
      <c r="I158" s="217">
        <v>279.07</v>
      </c>
      <c r="J158" s="217">
        <v>334.15</v>
      </c>
      <c r="K158" s="217">
        <f>H158*E158</f>
        <v>613.22399999999993</v>
      </c>
      <c r="L158" s="217"/>
      <c r="M158" s="261"/>
      <c r="N158" s="139"/>
      <c r="O158" s="139"/>
      <c r="P158" s="139"/>
      <c r="Q158" s="139"/>
      <c r="R158" s="139"/>
      <c r="S158" s="139"/>
      <c r="T158" s="139"/>
      <c r="U158" s="139"/>
      <c r="V158" s="139"/>
      <c r="W158" s="139"/>
      <c r="X158" s="139"/>
      <c r="Y158" s="139"/>
      <c r="Z158" s="139"/>
      <c r="AA158" s="139"/>
      <c r="AB158" s="139"/>
      <c r="AC158" s="139"/>
      <c r="AD158" s="139"/>
      <c r="AE158" s="139"/>
      <c r="AF158" s="139"/>
      <c r="AG158" s="139"/>
      <c r="AH158" s="139"/>
      <c r="AI158" s="139"/>
      <c r="AJ158" s="139"/>
    </row>
    <row r="159" spans="1:36" s="140" customFormat="1" ht="60">
      <c r="A159" s="245" t="s">
        <v>353</v>
      </c>
      <c r="B159" s="213">
        <v>89173</v>
      </c>
      <c r="C159" s="214" t="s">
        <v>4</v>
      </c>
      <c r="D159" s="215" t="s">
        <v>57</v>
      </c>
      <c r="E159" s="216">
        <v>183.6</v>
      </c>
      <c r="F159" s="217">
        <v>11.69</v>
      </c>
      <c r="G159" s="217">
        <v>12.24</v>
      </c>
      <c r="H159" s="218">
        <v>23.93</v>
      </c>
      <c r="I159" s="217">
        <v>2146.2800000000002</v>
      </c>
      <c r="J159" s="217">
        <v>2247.2600000000002</v>
      </c>
      <c r="K159" s="217">
        <f>H159*E159</f>
        <v>4393.5479999999998</v>
      </c>
      <c r="L159" s="217"/>
      <c r="M159" s="261"/>
      <c r="N159" s="139"/>
      <c r="O159" s="139"/>
      <c r="P159" s="139"/>
      <c r="Q159" s="139"/>
      <c r="R159" s="139"/>
      <c r="S159" s="139"/>
      <c r="T159" s="139"/>
      <c r="U159" s="139"/>
      <c r="V159" s="139"/>
      <c r="W159" s="139"/>
      <c r="X159" s="139"/>
      <c r="Y159" s="139"/>
      <c r="Z159" s="139"/>
      <c r="AA159" s="139"/>
      <c r="AB159" s="139"/>
      <c r="AC159" s="139"/>
      <c r="AD159" s="139"/>
      <c r="AE159" s="139"/>
      <c r="AF159" s="139"/>
      <c r="AG159" s="139"/>
      <c r="AH159" s="139"/>
      <c r="AI159" s="139"/>
      <c r="AJ159" s="139"/>
    </row>
    <row r="160" spans="1:36" s="140" customFormat="1">
      <c r="A160" s="245"/>
      <c r="B160" s="213"/>
      <c r="C160" s="214"/>
      <c r="D160" s="215"/>
      <c r="E160" s="216"/>
      <c r="F160" s="217"/>
      <c r="G160" s="217"/>
      <c r="H160" s="218"/>
      <c r="I160" s="217"/>
      <c r="J160" s="217"/>
      <c r="K160" s="217"/>
      <c r="L160" s="217"/>
      <c r="M160" s="261"/>
      <c r="N160" s="139"/>
      <c r="O160" s="139"/>
      <c r="P160" s="139"/>
      <c r="Q160" s="139"/>
      <c r="R160" s="139"/>
      <c r="S160" s="139"/>
      <c r="T160" s="139"/>
      <c r="U160" s="139"/>
      <c r="V160" s="139"/>
      <c r="W160" s="139"/>
      <c r="X160" s="139"/>
      <c r="Y160" s="139"/>
      <c r="Z160" s="139"/>
      <c r="AA160" s="139"/>
      <c r="AB160" s="139"/>
      <c r="AC160" s="139"/>
      <c r="AD160" s="139"/>
      <c r="AE160" s="139"/>
      <c r="AF160" s="139"/>
      <c r="AG160" s="139"/>
      <c r="AH160" s="139"/>
      <c r="AI160" s="139"/>
      <c r="AJ160" s="139"/>
    </row>
    <row r="161" spans="1:36" s="140" customFormat="1">
      <c r="A161" s="245" t="s">
        <v>354</v>
      </c>
      <c r="B161" s="213"/>
      <c r="C161" s="214" t="s">
        <v>364</v>
      </c>
      <c r="D161" s="215" t="s">
        <v>58</v>
      </c>
      <c r="E161" s="216"/>
      <c r="F161" s="217" t="s">
        <v>58</v>
      </c>
      <c r="G161" s="217" t="s">
        <v>58</v>
      </c>
      <c r="H161" s="218" t="s">
        <v>58</v>
      </c>
      <c r="I161" s="217" t="s">
        <v>58</v>
      </c>
      <c r="J161" s="217" t="s">
        <v>58</v>
      </c>
      <c r="K161" s="217" t="s">
        <v>58</v>
      </c>
      <c r="L161" s="217"/>
      <c r="M161" s="261"/>
      <c r="N161" s="139"/>
      <c r="O161" s="139"/>
      <c r="P161" s="139"/>
      <c r="Q161" s="139"/>
      <c r="R161" s="139"/>
      <c r="S161" s="139"/>
      <c r="T161" s="139"/>
      <c r="U161" s="139"/>
      <c r="V161" s="139"/>
      <c r="W161" s="139"/>
      <c r="X161" s="139"/>
      <c r="Y161" s="139"/>
      <c r="Z161" s="139"/>
      <c r="AA161" s="139"/>
      <c r="AB161" s="139"/>
      <c r="AC161" s="139"/>
      <c r="AD161" s="139"/>
      <c r="AE161" s="139"/>
      <c r="AF161" s="139"/>
      <c r="AG161" s="139"/>
      <c r="AH161" s="139"/>
      <c r="AI161" s="139"/>
      <c r="AJ161" s="139"/>
    </row>
    <row r="162" spans="1:36" s="140" customFormat="1" ht="45">
      <c r="A162" s="245" t="s">
        <v>355</v>
      </c>
      <c r="B162" s="213">
        <v>92769</v>
      </c>
      <c r="C162" s="214" t="s">
        <v>175</v>
      </c>
      <c r="D162" s="215" t="s">
        <v>54</v>
      </c>
      <c r="E162" s="216">
        <v>170.22</v>
      </c>
      <c r="F162" s="217">
        <v>6.27</v>
      </c>
      <c r="G162" s="217">
        <v>1.7</v>
      </c>
      <c r="H162" s="218">
        <v>7.97</v>
      </c>
      <c r="I162" s="217">
        <v>1067.28</v>
      </c>
      <c r="J162" s="217">
        <v>289.37</v>
      </c>
      <c r="K162" s="217">
        <f>H162*E162</f>
        <v>1356.6533999999999</v>
      </c>
      <c r="L162" s="217"/>
      <c r="M162" s="261"/>
      <c r="N162" s="139"/>
      <c r="O162" s="139"/>
      <c r="P162" s="139"/>
      <c r="Q162" s="139"/>
      <c r="R162" s="139"/>
      <c r="S162" s="139"/>
      <c r="T162" s="139"/>
      <c r="U162" s="139"/>
      <c r="V162" s="139"/>
      <c r="W162" s="139"/>
      <c r="X162" s="139"/>
      <c r="Y162" s="139"/>
      <c r="Z162" s="139"/>
      <c r="AA162" s="139"/>
      <c r="AB162" s="139"/>
      <c r="AC162" s="139"/>
      <c r="AD162" s="139"/>
      <c r="AE162" s="139"/>
      <c r="AF162" s="139"/>
      <c r="AG162" s="139"/>
      <c r="AH162" s="139"/>
      <c r="AI162" s="139"/>
      <c r="AJ162" s="139"/>
    </row>
    <row r="163" spans="1:36" s="140" customFormat="1" ht="45">
      <c r="A163" s="245" t="s">
        <v>356</v>
      </c>
      <c r="B163" s="213">
        <v>92726</v>
      </c>
      <c r="C163" s="214" t="s">
        <v>90</v>
      </c>
      <c r="D163" s="215" t="s">
        <v>53</v>
      </c>
      <c r="E163" s="216">
        <v>4.6079999999999997</v>
      </c>
      <c r="F163" s="217">
        <v>271.08999999999997</v>
      </c>
      <c r="G163" s="217">
        <v>16.37</v>
      </c>
      <c r="H163" s="218">
        <v>287.45999999999998</v>
      </c>
      <c r="I163" s="217">
        <v>1249.18</v>
      </c>
      <c r="J163" s="217">
        <v>75.430000000000007</v>
      </c>
      <c r="K163" s="217">
        <f>H163*E163</f>
        <v>1324.6156799999999</v>
      </c>
      <c r="L163" s="217"/>
      <c r="M163" s="261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139"/>
      <c r="Y163" s="139"/>
      <c r="Z163" s="139"/>
      <c r="AA163" s="139"/>
      <c r="AB163" s="139"/>
      <c r="AC163" s="139"/>
      <c r="AD163" s="139"/>
      <c r="AE163" s="139"/>
      <c r="AF163" s="139"/>
      <c r="AG163" s="139"/>
      <c r="AH163" s="139"/>
      <c r="AI163" s="139"/>
      <c r="AJ163" s="139"/>
    </row>
    <row r="164" spans="1:36" s="140" customFormat="1">
      <c r="A164" s="245"/>
      <c r="B164" s="213"/>
      <c r="C164" s="214"/>
      <c r="D164" s="215"/>
      <c r="E164" s="216"/>
      <c r="F164" s="217"/>
      <c r="G164" s="217"/>
      <c r="H164" s="218"/>
      <c r="I164" s="217"/>
      <c r="J164" s="217"/>
      <c r="K164" s="217"/>
      <c r="L164" s="217"/>
      <c r="M164" s="261"/>
      <c r="N164" s="139"/>
      <c r="O164" s="139"/>
      <c r="P164" s="139"/>
      <c r="Q164" s="139"/>
      <c r="R164" s="139"/>
      <c r="S164" s="139"/>
      <c r="T164" s="139"/>
      <c r="U164" s="139"/>
      <c r="V164" s="139"/>
      <c r="W164" s="139"/>
      <c r="X164" s="139"/>
      <c r="Y164" s="139"/>
      <c r="Z164" s="139"/>
      <c r="AA164" s="139"/>
      <c r="AB164" s="139"/>
      <c r="AC164" s="139"/>
      <c r="AD164" s="139"/>
      <c r="AE164" s="139"/>
      <c r="AF164" s="139"/>
      <c r="AG164" s="139"/>
      <c r="AH164" s="139"/>
      <c r="AI164" s="139"/>
      <c r="AJ164" s="139"/>
    </row>
    <row r="165" spans="1:36" s="140" customFormat="1">
      <c r="A165" s="245" t="s">
        <v>368</v>
      </c>
      <c r="B165" s="213"/>
      <c r="C165" s="214" t="s">
        <v>365</v>
      </c>
      <c r="D165" s="215" t="s">
        <v>58</v>
      </c>
      <c r="E165" s="216"/>
      <c r="F165" s="217" t="s">
        <v>58</v>
      </c>
      <c r="G165" s="217" t="s">
        <v>58</v>
      </c>
      <c r="H165" s="218" t="s">
        <v>58</v>
      </c>
      <c r="I165" s="217" t="s">
        <v>58</v>
      </c>
      <c r="J165" s="217" t="s">
        <v>58</v>
      </c>
      <c r="K165" s="217" t="s">
        <v>58</v>
      </c>
      <c r="L165" s="217"/>
      <c r="M165" s="261"/>
      <c r="N165" s="139"/>
      <c r="O165" s="139"/>
      <c r="P165" s="139"/>
      <c r="Q165" s="139"/>
      <c r="R165" s="139"/>
      <c r="S165" s="139"/>
      <c r="T165" s="139"/>
      <c r="U165" s="139"/>
      <c r="V165" s="139"/>
      <c r="W165" s="139"/>
      <c r="X165" s="139"/>
      <c r="Y165" s="139"/>
      <c r="Z165" s="139"/>
      <c r="AA165" s="139"/>
      <c r="AB165" s="139"/>
      <c r="AC165" s="139"/>
      <c r="AD165" s="139"/>
      <c r="AE165" s="139"/>
      <c r="AF165" s="139"/>
      <c r="AG165" s="139"/>
      <c r="AH165" s="139"/>
      <c r="AI165" s="139"/>
      <c r="AJ165" s="139"/>
    </row>
    <row r="166" spans="1:36" s="140" customFormat="1">
      <c r="A166" s="245" t="s">
        <v>369</v>
      </c>
      <c r="B166" s="213" t="s">
        <v>47</v>
      </c>
      <c r="C166" s="214" t="s">
        <v>101</v>
      </c>
      <c r="D166" s="215" t="s">
        <v>57</v>
      </c>
      <c r="E166" s="216">
        <v>165.6</v>
      </c>
      <c r="F166" s="217">
        <v>7.35</v>
      </c>
      <c r="G166" s="217">
        <v>11.6</v>
      </c>
      <c r="H166" s="218">
        <v>18.95</v>
      </c>
      <c r="I166" s="217">
        <v>1217.1600000000001</v>
      </c>
      <c r="J166" s="217">
        <v>1920.96</v>
      </c>
      <c r="K166" s="217">
        <f>H166*E166</f>
        <v>3138.12</v>
      </c>
      <c r="L166" s="217"/>
      <c r="M166" s="261"/>
      <c r="N166" s="139"/>
      <c r="O166" s="139"/>
      <c r="P166" s="139"/>
      <c r="Q166" s="139"/>
      <c r="R166" s="139"/>
      <c r="S166" s="139"/>
      <c r="T166" s="139"/>
      <c r="U166" s="139"/>
      <c r="V166" s="139"/>
      <c r="W166" s="139"/>
      <c r="X166" s="139"/>
      <c r="Y166" s="139"/>
      <c r="Z166" s="139"/>
      <c r="AA166" s="139"/>
      <c r="AB166" s="139"/>
      <c r="AC166" s="139"/>
      <c r="AD166" s="139"/>
      <c r="AE166" s="139"/>
      <c r="AF166" s="139"/>
      <c r="AG166" s="139"/>
      <c r="AH166" s="139"/>
      <c r="AI166" s="139"/>
      <c r="AJ166" s="139"/>
    </row>
    <row r="167" spans="1:36" s="140" customFormat="1">
      <c r="A167" s="245"/>
      <c r="B167" s="213"/>
      <c r="C167" s="214" t="s">
        <v>58</v>
      </c>
      <c r="D167" s="215" t="s">
        <v>58</v>
      </c>
      <c r="E167" s="216"/>
      <c r="F167" s="217" t="s">
        <v>58</v>
      </c>
      <c r="G167" s="217" t="s">
        <v>58</v>
      </c>
      <c r="H167" s="218" t="s">
        <v>58</v>
      </c>
      <c r="I167" s="217" t="s">
        <v>58</v>
      </c>
      <c r="J167" s="217" t="s">
        <v>58</v>
      </c>
      <c r="K167" s="217" t="s">
        <v>58</v>
      </c>
      <c r="L167" s="217"/>
      <c r="M167" s="261"/>
      <c r="N167" s="139"/>
      <c r="O167" s="139"/>
      <c r="P167" s="139"/>
      <c r="Q167" s="139"/>
      <c r="R167" s="139"/>
      <c r="S167" s="139"/>
      <c r="T167" s="139"/>
      <c r="U167" s="139"/>
      <c r="V167" s="139"/>
      <c r="W167" s="139"/>
      <c r="X167" s="139"/>
      <c r="Y167" s="139"/>
      <c r="Z167" s="139"/>
      <c r="AA167" s="139"/>
      <c r="AB167" s="139"/>
      <c r="AC167" s="139"/>
      <c r="AD167" s="139"/>
      <c r="AE167" s="139"/>
      <c r="AF167" s="139"/>
      <c r="AG167" s="139"/>
      <c r="AH167" s="139"/>
      <c r="AI167" s="139"/>
      <c r="AJ167" s="139"/>
    </row>
    <row r="168" spans="1:36" s="140" customFormat="1">
      <c r="A168" s="245" t="s">
        <v>370</v>
      </c>
      <c r="B168" s="213"/>
      <c r="C168" s="214" t="s">
        <v>366</v>
      </c>
      <c r="D168" s="215" t="s">
        <v>58</v>
      </c>
      <c r="E168" s="216"/>
      <c r="F168" s="217" t="s">
        <v>58</v>
      </c>
      <c r="G168" s="217" t="s">
        <v>58</v>
      </c>
      <c r="H168" s="218" t="s">
        <v>58</v>
      </c>
      <c r="I168" s="217" t="s">
        <v>58</v>
      </c>
      <c r="J168" s="217" t="s">
        <v>58</v>
      </c>
      <c r="K168" s="217" t="s">
        <v>58</v>
      </c>
      <c r="L168" s="217"/>
      <c r="M168" s="261"/>
      <c r="N168" s="139"/>
      <c r="O168" s="139"/>
      <c r="P168" s="139"/>
      <c r="Q168" s="139"/>
      <c r="R168" s="139"/>
      <c r="S168" s="139"/>
      <c r="T168" s="139"/>
      <c r="U168" s="139"/>
      <c r="V168" s="139"/>
      <c r="W168" s="139"/>
      <c r="X168" s="139"/>
      <c r="Y168" s="139"/>
      <c r="Z168" s="139"/>
      <c r="AA168" s="139"/>
      <c r="AB168" s="139"/>
      <c r="AC168" s="139"/>
      <c r="AD168" s="139"/>
      <c r="AE168" s="139"/>
      <c r="AF168" s="139"/>
      <c r="AG168" s="139"/>
      <c r="AH168" s="139"/>
      <c r="AI168" s="139"/>
      <c r="AJ168" s="139"/>
    </row>
    <row r="169" spans="1:36" s="140" customFormat="1">
      <c r="A169" s="245" t="s">
        <v>371</v>
      </c>
      <c r="B169" s="213">
        <v>96995</v>
      </c>
      <c r="C169" s="214" t="s">
        <v>181</v>
      </c>
      <c r="D169" s="215" t="s">
        <v>53</v>
      </c>
      <c r="E169" s="216">
        <v>13.32</v>
      </c>
      <c r="F169" s="217">
        <v>12.640000000000004</v>
      </c>
      <c r="G169" s="217">
        <v>27.56</v>
      </c>
      <c r="H169" s="218">
        <v>40.200000000000003</v>
      </c>
      <c r="I169" s="217">
        <v>168.36</v>
      </c>
      <c r="J169" s="217">
        <v>367.1</v>
      </c>
      <c r="K169" s="217">
        <f>H169*E169</f>
        <v>535.46400000000006</v>
      </c>
      <c r="L169" s="217"/>
      <c r="M169" s="261"/>
      <c r="N169" s="139"/>
      <c r="O169" s="139"/>
      <c r="P169" s="139"/>
      <c r="Q169" s="139"/>
      <c r="R169" s="139"/>
      <c r="S169" s="139"/>
      <c r="T169" s="139"/>
      <c r="U169" s="139"/>
      <c r="V169" s="139"/>
      <c r="W169" s="139"/>
      <c r="X169" s="139"/>
      <c r="Y169" s="139"/>
      <c r="Z169" s="139"/>
      <c r="AA169" s="139"/>
      <c r="AB169" s="139"/>
      <c r="AC169" s="139"/>
      <c r="AD169" s="139"/>
      <c r="AE169" s="139"/>
      <c r="AF169" s="139"/>
      <c r="AG169" s="139"/>
      <c r="AH169" s="139"/>
      <c r="AI169" s="139"/>
      <c r="AJ169" s="139"/>
    </row>
    <row r="170" spans="1:36" s="140" customFormat="1">
      <c r="A170" s="245"/>
      <c r="B170" s="213"/>
      <c r="C170" s="214" t="s">
        <v>58</v>
      </c>
      <c r="D170" s="215" t="s">
        <v>58</v>
      </c>
      <c r="E170" s="216"/>
      <c r="F170" s="217" t="s">
        <v>58</v>
      </c>
      <c r="G170" s="217" t="s">
        <v>58</v>
      </c>
      <c r="H170" s="218" t="s">
        <v>58</v>
      </c>
      <c r="I170" s="217" t="s">
        <v>58</v>
      </c>
      <c r="J170" s="217" t="s">
        <v>58</v>
      </c>
      <c r="K170" s="217" t="s">
        <v>58</v>
      </c>
      <c r="L170" s="217"/>
      <c r="M170" s="261"/>
      <c r="N170" s="139"/>
      <c r="O170" s="139"/>
      <c r="P170" s="139"/>
      <c r="Q170" s="139"/>
      <c r="R170" s="139"/>
      <c r="S170" s="139"/>
      <c r="T170" s="139"/>
      <c r="U170" s="139"/>
      <c r="V170" s="139"/>
      <c r="W170" s="139"/>
      <c r="X170" s="139"/>
      <c r="Y170" s="139"/>
      <c r="Z170" s="139"/>
      <c r="AA170" s="139"/>
      <c r="AB170" s="139"/>
      <c r="AC170" s="139"/>
      <c r="AD170" s="139"/>
      <c r="AE170" s="139"/>
      <c r="AF170" s="139"/>
      <c r="AG170" s="139"/>
      <c r="AH170" s="139"/>
      <c r="AI170" s="139"/>
      <c r="AJ170" s="139"/>
    </row>
    <row r="171" spans="1:36" s="140" customFormat="1">
      <c r="A171" s="205">
        <v>11</v>
      </c>
      <c r="B171" s="206"/>
      <c r="C171" s="207" t="s">
        <v>452</v>
      </c>
      <c r="D171" s="208"/>
      <c r="E171" s="209"/>
      <c r="F171" s="210"/>
      <c r="G171" s="211"/>
      <c r="H171" s="304"/>
      <c r="I171" s="198">
        <v>13360.77</v>
      </c>
      <c r="J171" s="198">
        <v>2989.07</v>
      </c>
      <c r="K171" s="219"/>
      <c r="L171" s="198">
        <f>SUM(K173:K181)</f>
        <v>20049.915675</v>
      </c>
      <c r="M171" s="261"/>
      <c r="N171" s="139"/>
      <c r="O171" s="139"/>
      <c r="P171" s="139"/>
      <c r="Q171" s="139"/>
      <c r="R171" s="139"/>
      <c r="S171" s="139"/>
      <c r="T171" s="139"/>
      <c r="U171" s="139"/>
      <c r="V171" s="139"/>
      <c r="W171" s="139"/>
      <c r="X171" s="139"/>
      <c r="Y171" s="139"/>
      <c r="Z171" s="139"/>
      <c r="AA171" s="139"/>
      <c r="AB171" s="139"/>
      <c r="AC171" s="139"/>
      <c r="AD171" s="139"/>
      <c r="AE171" s="139"/>
      <c r="AF171" s="139"/>
      <c r="AG171" s="139"/>
      <c r="AH171" s="139"/>
      <c r="AI171" s="139"/>
      <c r="AJ171" s="139"/>
    </row>
    <row r="172" spans="1:36" s="140" customFormat="1">
      <c r="A172" s="212"/>
      <c r="B172" s="213"/>
      <c r="C172" s="214" t="s">
        <v>58</v>
      </c>
      <c r="D172" s="215" t="s">
        <v>58</v>
      </c>
      <c r="E172" s="216"/>
      <c r="F172" s="217" t="s">
        <v>58</v>
      </c>
      <c r="G172" s="217" t="s">
        <v>58</v>
      </c>
      <c r="H172" s="218" t="s">
        <v>58</v>
      </c>
      <c r="I172" s="217" t="s">
        <v>58</v>
      </c>
      <c r="J172" s="217" t="s">
        <v>58</v>
      </c>
      <c r="K172" s="217" t="s">
        <v>58</v>
      </c>
      <c r="L172" s="217"/>
      <c r="M172" s="272"/>
      <c r="N172" s="139"/>
      <c r="O172" s="139"/>
      <c r="P172" s="139"/>
      <c r="Q172" s="139"/>
      <c r="R172" s="139"/>
      <c r="S172" s="139"/>
      <c r="T172" s="139"/>
      <c r="U172" s="139"/>
      <c r="V172" s="139"/>
      <c r="W172" s="139"/>
      <c r="X172" s="139"/>
      <c r="Y172" s="139"/>
      <c r="Z172" s="139"/>
      <c r="AA172" s="139"/>
      <c r="AB172" s="139"/>
      <c r="AC172" s="139"/>
      <c r="AD172" s="139"/>
      <c r="AE172" s="139"/>
      <c r="AF172" s="139"/>
      <c r="AG172" s="139"/>
      <c r="AH172" s="139"/>
      <c r="AI172" s="139"/>
      <c r="AJ172" s="139"/>
    </row>
    <row r="173" spans="1:36" s="140" customFormat="1">
      <c r="A173" s="212" t="s">
        <v>349</v>
      </c>
      <c r="B173" s="213"/>
      <c r="C173" s="247" t="s">
        <v>339</v>
      </c>
      <c r="D173" s="215" t="s">
        <v>58</v>
      </c>
      <c r="E173" s="216"/>
      <c r="F173" s="217" t="s">
        <v>58</v>
      </c>
      <c r="G173" s="217" t="s">
        <v>58</v>
      </c>
      <c r="H173" s="218" t="s">
        <v>58</v>
      </c>
      <c r="I173" s="252">
        <v>13360.77</v>
      </c>
      <c r="J173" s="252">
        <v>2989.07</v>
      </c>
      <c r="K173" s="250"/>
      <c r="L173" s="252"/>
      <c r="M173" s="261"/>
      <c r="N173" s="139"/>
      <c r="O173" s="139"/>
      <c r="P173" s="139"/>
      <c r="Q173" s="139"/>
      <c r="R173" s="139"/>
      <c r="S173" s="139"/>
      <c r="T173" s="139"/>
      <c r="U173" s="139"/>
      <c r="V173" s="139"/>
      <c r="W173" s="139"/>
      <c r="X173" s="139"/>
      <c r="Y173" s="139"/>
      <c r="Z173" s="139"/>
      <c r="AA173" s="139"/>
      <c r="AB173" s="139"/>
      <c r="AC173" s="139"/>
      <c r="AD173" s="139"/>
      <c r="AE173" s="139"/>
      <c r="AF173" s="139"/>
      <c r="AG173" s="139"/>
      <c r="AH173" s="139"/>
      <c r="AI173" s="139"/>
      <c r="AJ173" s="139"/>
    </row>
    <row r="174" spans="1:36" s="140" customFormat="1" ht="30">
      <c r="A174" s="212" t="s">
        <v>372</v>
      </c>
      <c r="B174" s="213">
        <v>97647</v>
      </c>
      <c r="C174" s="214" t="s">
        <v>188</v>
      </c>
      <c r="D174" s="215" t="s">
        <v>57</v>
      </c>
      <c r="E174" s="216">
        <v>82.132500000000007</v>
      </c>
      <c r="F174" s="217">
        <v>0.62999999999999989</v>
      </c>
      <c r="G174" s="217">
        <v>1.98</v>
      </c>
      <c r="H174" s="218">
        <v>2.61</v>
      </c>
      <c r="I174" s="217">
        <v>51.74</v>
      </c>
      <c r="J174" s="217">
        <v>162.62</v>
      </c>
      <c r="K174" s="217">
        <f t="shared" ref="K174:K180" si="2">H174*E174</f>
        <v>214.365825</v>
      </c>
      <c r="L174" s="217"/>
      <c r="M174" s="273" t="s">
        <v>344</v>
      </c>
      <c r="N174" s="139"/>
      <c r="O174" s="139"/>
      <c r="P174" s="139"/>
      <c r="Q174" s="139"/>
      <c r="R174" s="139"/>
      <c r="S174" s="139"/>
      <c r="T174" s="139"/>
      <c r="U174" s="139"/>
      <c r="V174" s="139"/>
      <c r="W174" s="139"/>
      <c r="X174" s="139"/>
      <c r="Y174" s="139"/>
      <c r="Z174" s="139"/>
      <c r="AA174" s="139"/>
      <c r="AB174" s="139"/>
      <c r="AC174" s="139"/>
      <c r="AD174" s="139"/>
      <c r="AE174" s="139"/>
      <c r="AF174" s="139"/>
      <c r="AG174" s="139"/>
      <c r="AH174" s="139"/>
      <c r="AI174" s="139"/>
      <c r="AJ174" s="139"/>
    </row>
    <row r="175" spans="1:36" s="140" customFormat="1" ht="30">
      <c r="A175" s="212" t="s">
        <v>373</v>
      </c>
      <c r="B175" s="213">
        <v>97650</v>
      </c>
      <c r="C175" s="214" t="s">
        <v>189</v>
      </c>
      <c r="D175" s="215" t="s">
        <v>57</v>
      </c>
      <c r="E175" s="216">
        <v>82.132500000000007</v>
      </c>
      <c r="F175" s="217">
        <v>1.5099999999999998</v>
      </c>
      <c r="G175" s="217">
        <v>4.1100000000000003</v>
      </c>
      <c r="H175" s="218">
        <v>5.62</v>
      </c>
      <c r="I175" s="217">
        <v>124.02</v>
      </c>
      <c r="J175" s="217">
        <v>337.56</v>
      </c>
      <c r="K175" s="217">
        <f t="shared" si="2"/>
        <v>461.58465000000007</v>
      </c>
      <c r="L175" s="217"/>
      <c r="M175" s="273" t="s">
        <v>344</v>
      </c>
      <c r="N175" s="139"/>
      <c r="O175" s="139"/>
      <c r="P175" s="139"/>
      <c r="Q175" s="139"/>
      <c r="R175" s="139"/>
      <c r="S175" s="139"/>
      <c r="T175" s="139"/>
      <c r="U175" s="139"/>
      <c r="V175" s="139"/>
      <c r="W175" s="139"/>
      <c r="X175" s="139"/>
      <c r="Y175" s="139"/>
      <c r="Z175" s="139"/>
      <c r="AA175" s="139"/>
      <c r="AB175" s="139"/>
      <c r="AC175" s="139"/>
      <c r="AD175" s="139"/>
      <c r="AE175" s="139"/>
      <c r="AF175" s="139"/>
      <c r="AG175" s="139"/>
      <c r="AH175" s="139"/>
      <c r="AI175" s="139"/>
      <c r="AJ175" s="139"/>
    </row>
    <row r="176" spans="1:36" s="140" customFormat="1" ht="45">
      <c r="A176" s="212" t="s">
        <v>374</v>
      </c>
      <c r="B176" s="213">
        <v>92539</v>
      </c>
      <c r="C176" s="214" t="s">
        <v>91</v>
      </c>
      <c r="D176" s="215" t="s">
        <v>57</v>
      </c>
      <c r="E176" s="216">
        <v>82.132500000000007</v>
      </c>
      <c r="F176" s="217">
        <v>34.459999999999994</v>
      </c>
      <c r="G176" s="217">
        <v>12.48</v>
      </c>
      <c r="H176" s="218">
        <v>46.94</v>
      </c>
      <c r="I176" s="217">
        <v>2830.29</v>
      </c>
      <c r="J176" s="217">
        <v>1025.01</v>
      </c>
      <c r="K176" s="217">
        <f t="shared" si="2"/>
        <v>3855.2995500000002</v>
      </c>
      <c r="L176" s="217"/>
      <c r="M176" s="273" t="s">
        <v>344</v>
      </c>
      <c r="N176" s="139"/>
      <c r="O176" s="139"/>
      <c r="P176" s="139"/>
      <c r="Q176" s="139"/>
      <c r="R176" s="139"/>
      <c r="S176" s="139"/>
      <c r="T176" s="139"/>
      <c r="U176" s="139"/>
      <c r="V176" s="139"/>
      <c r="W176" s="139"/>
      <c r="X176" s="139"/>
      <c r="Y176" s="139"/>
      <c r="Z176" s="139"/>
      <c r="AA176" s="139"/>
      <c r="AB176" s="139"/>
      <c r="AC176" s="139"/>
      <c r="AD176" s="139"/>
      <c r="AE176" s="139"/>
      <c r="AF176" s="139"/>
      <c r="AG176" s="139"/>
      <c r="AH176" s="139"/>
      <c r="AI176" s="139"/>
      <c r="AJ176" s="139"/>
    </row>
    <row r="177" spans="1:36" s="140" customFormat="1" ht="45">
      <c r="A177" s="212" t="s">
        <v>413</v>
      </c>
      <c r="B177" s="213">
        <v>94207</v>
      </c>
      <c r="C177" s="214" t="s">
        <v>43</v>
      </c>
      <c r="D177" s="215" t="s">
        <v>57</v>
      </c>
      <c r="E177" s="216">
        <v>82.132500000000007</v>
      </c>
      <c r="F177" s="217">
        <v>27.77</v>
      </c>
      <c r="G177" s="217">
        <v>3.6</v>
      </c>
      <c r="H177" s="218">
        <v>31.37</v>
      </c>
      <c r="I177" s="217">
        <v>2280.8200000000002</v>
      </c>
      <c r="J177" s="217">
        <v>295.68</v>
      </c>
      <c r="K177" s="217">
        <f t="shared" si="2"/>
        <v>2576.4965250000005</v>
      </c>
      <c r="L177" s="217"/>
      <c r="M177" s="273" t="s">
        <v>344</v>
      </c>
      <c r="N177" s="139"/>
      <c r="O177" s="139"/>
      <c r="P177" s="139"/>
      <c r="Q177" s="139"/>
      <c r="R177" s="139"/>
      <c r="S177" s="139"/>
      <c r="T177" s="139"/>
      <c r="U177" s="139"/>
      <c r="V177" s="139"/>
      <c r="W177" s="139"/>
      <c r="X177" s="139"/>
      <c r="Y177" s="139"/>
      <c r="Z177" s="139"/>
      <c r="AA177" s="139"/>
      <c r="AB177" s="139"/>
      <c r="AC177" s="139"/>
      <c r="AD177" s="139"/>
      <c r="AE177" s="139"/>
      <c r="AF177" s="139"/>
      <c r="AG177" s="139"/>
      <c r="AH177" s="139"/>
      <c r="AI177" s="139"/>
      <c r="AJ177" s="139"/>
    </row>
    <row r="178" spans="1:36" s="140" customFormat="1" ht="30">
      <c r="A178" s="212" t="s">
        <v>414</v>
      </c>
      <c r="B178" s="213">
        <v>94231</v>
      </c>
      <c r="C178" s="214" t="s">
        <v>93</v>
      </c>
      <c r="D178" s="215" t="s">
        <v>56</v>
      </c>
      <c r="E178" s="216">
        <v>50</v>
      </c>
      <c r="F178" s="217">
        <v>28.11</v>
      </c>
      <c r="G178" s="217">
        <v>4.5</v>
      </c>
      <c r="H178" s="218">
        <v>32.61</v>
      </c>
      <c r="I178" s="217">
        <v>1405.5</v>
      </c>
      <c r="J178" s="217">
        <v>225</v>
      </c>
      <c r="K178" s="217">
        <f t="shared" si="2"/>
        <v>1630.5</v>
      </c>
      <c r="L178" s="217"/>
      <c r="M178" s="261"/>
      <c r="N178" s="139"/>
      <c r="O178" s="139"/>
      <c r="P178" s="139"/>
      <c r="Q178" s="139"/>
      <c r="R178" s="139"/>
      <c r="S178" s="139"/>
      <c r="T178" s="139"/>
      <c r="U178" s="139"/>
      <c r="V178" s="139"/>
      <c r="W178" s="139"/>
      <c r="X178" s="139"/>
      <c r="Y178" s="139"/>
      <c r="Z178" s="139"/>
      <c r="AA178" s="139"/>
      <c r="AB178" s="139"/>
      <c r="AC178" s="139"/>
      <c r="AD178" s="139"/>
      <c r="AE178" s="139"/>
      <c r="AF178" s="139"/>
      <c r="AG178" s="139"/>
      <c r="AH178" s="139"/>
      <c r="AI178" s="139"/>
      <c r="AJ178" s="139"/>
    </row>
    <row r="179" spans="1:36" s="140" customFormat="1" ht="30">
      <c r="A179" s="212" t="s">
        <v>415</v>
      </c>
      <c r="B179" s="213">
        <v>94229</v>
      </c>
      <c r="C179" s="214" t="s">
        <v>92</v>
      </c>
      <c r="D179" s="215" t="s">
        <v>56</v>
      </c>
      <c r="E179" s="216">
        <v>60</v>
      </c>
      <c r="F179" s="217">
        <v>111.14</v>
      </c>
      <c r="G179" s="217">
        <v>15.72</v>
      </c>
      <c r="H179" s="218">
        <v>126.86</v>
      </c>
      <c r="I179" s="217">
        <v>6668.4</v>
      </c>
      <c r="J179" s="217">
        <v>943.2</v>
      </c>
      <c r="K179" s="217">
        <f t="shared" si="2"/>
        <v>7611.6</v>
      </c>
      <c r="L179" s="217"/>
      <c r="M179" s="261"/>
      <c r="N179" s="139"/>
      <c r="O179" s="139"/>
      <c r="P179" s="139"/>
      <c r="Q179" s="139"/>
      <c r="R179" s="139"/>
      <c r="S179" s="139"/>
      <c r="T179" s="139"/>
      <c r="U179" s="139"/>
      <c r="V179" s="139"/>
      <c r="W179" s="139"/>
      <c r="X179" s="139"/>
      <c r="Y179" s="139"/>
      <c r="Z179" s="139"/>
      <c r="AA179" s="139"/>
      <c r="AB179" s="139"/>
      <c r="AC179" s="139"/>
      <c r="AD179" s="139"/>
      <c r="AE179" s="139"/>
      <c r="AF179" s="139"/>
      <c r="AG179" s="139"/>
      <c r="AH179" s="139"/>
      <c r="AI179" s="139"/>
      <c r="AJ179" s="139"/>
    </row>
    <row r="180" spans="1:36" s="140" customFormat="1" ht="30">
      <c r="A180" s="212" t="s">
        <v>454</v>
      </c>
      <c r="B180" s="213">
        <v>96486</v>
      </c>
      <c r="C180" s="214" t="s">
        <v>184</v>
      </c>
      <c r="D180" s="215" t="s">
        <v>57</v>
      </c>
      <c r="E180" s="216">
        <f>E176</f>
        <v>82.132500000000007</v>
      </c>
      <c r="F180" s="217">
        <v>37.47</v>
      </c>
      <c r="G180" s="217">
        <v>7.58</v>
      </c>
      <c r="H180" s="218">
        <v>45.05</v>
      </c>
      <c r="I180" s="217">
        <v>419.66</v>
      </c>
      <c r="J180" s="217">
        <v>84.9</v>
      </c>
      <c r="K180" s="217">
        <f t="shared" si="2"/>
        <v>3700.069125</v>
      </c>
      <c r="L180" s="217"/>
      <c r="M180" s="261"/>
      <c r="N180" s="139"/>
      <c r="O180" s="139"/>
      <c r="P180" s="139"/>
      <c r="Q180" s="139"/>
      <c r="R180" s="139"/>
      <c r="S180" s="139"/>
      <c r="T180" s="139"/>
      <c r="U180" s="139"/>
      <c r="V180" s="139"/>
      <c r="W180" s="139"/>
      <c r="X180" s="139"/>
      <c r="Y180" s="139"/>
      <c r="Z180" s="139"/>
      <c r="AA180" s="139"/>
      <c r="AB180" s="139"/>
      <c r="AC180" s="139"/>
      <c r="AD180" s="139"/>
      <c r="AE180" s="139"/>
      <c r="AF180" s="139"/>
      <c r="AG180" s="139"/>
      <c r="AH180" s="139"/>
      <c r="AI180" s="139"/>
      <c r="AJ180" s="139"/>
    </row>
    <row r="181" spans="1:36" s="140" customFormat="1">
      <c r="A181" s="212"/>
      <c r="B181" s="213"/>
      <c r="C181" s="214" t="s">
        <v>58</v>
      </c>
      <c r="D181" s="215" t="s">
        <v>58</v>
      </c>
      <c r="E181" s="216"/>
      <c r="F181" s="217" t="s">
        <v>58</v>
      </c>
      <c r="G181" s="217" t="s">
        <v>58</v>
      </c>
      <c r="H181" s="218" t="s">
        <v>58</v>
      </c>
      <c r="I181" s="217" t="s">
        <v>58</v>
      </c>
      <c r="J181" s="217" t="s">
        <v>58</v>
      </c>
      <c r="K181" s="217" t="s">
        <v>58</v>
      </c>
      <c r="L181" s="217"/>
      <c r="M181" s="261"/>
      <c r="N181" s="139"/>
      <c r="O181" s="139"/>
      <c r="P181" s="139"/>
      <c r="Q181" s="139"/>
      <c r="R181" s="139"/>
      <c r="S181" s="139"/>
      <c r="T181" s="139"/>
      <c r="U181" s="139"/>
      <c r="V181" s="139"/>
      <c r="W181" s="139"/>
      <c r="X181" s="139"/>
      <c r="Y181" s="139"/>
      <c r="Z181" s="139"/>
      <c r="AA181" s="139"/>
      <c r="AB181" s="139"/>
      <c r="AC181" s="139"/>
      <c r="AD181" s="139"/>
      <c r="AE181" s="139"/>
      <c r="AF181" s="139"/>
      <c r="AG181" s="139"/>
      <c r="AH181" s="139"/>
      <c r="AI181" s="139"/>
      <c r="AJ181" s="139"/>
    </row>
    <row r="182" spans="1:36" s="140" customFormat="1">
      <c r="A182" s="205">
        <v>12</v>
      </c>
      <c r="B182" s="206"/>
      <c r="C182" s="207" t="s">
        <v>347</v>
      </c>
      <c r="D182" s="208"/>
      <c r="E182" s="209"/>
      <c r="F182" s="210"/>
      <c r="G182" s="211"/>
      <c r="H182" s="304"/>
      <c r="I182" s="198">
        <v>2123.2799999999997</v>
      </c>
      <c r="J182" s="198">
        <v>271.81</v>
      </c>
      <c r="K182" s="219"/>
      <c r="L182" s="198">
        <f>SUM(K183:K184)</f>
        <v>2395.1039999999998</v>
      </c>
      <c r="M182" s="261"/>
      <c r="N182" s="139"/>
      <c r="O182" s="139"/>
      <c r="P182" s="139"/>
      <c r="Q182" s="139"/>
      <c r="R182" s="139"/>
      <c r="S182" s="139"/>
      <c r="T182" s="139"/>
      <c r="U182" s="139"/>
      <c r="V182" s="139"/>
      <c r="W182" s="139"/>
      <c r="X182" s="139"/>
      <c r="Y182" s="139"/>
      <c r="Z182" s="139"/>
      <c r="AA182" s="139"/>
      <c r="AB182" s="139"/>
      <c r="AC182" s="139"/>
      <c r="AD182" s="139"/>
      <c r="AE182" s="139"/>
      <c r="AF182" s="139"/>
      <c r="AG182" s="139"/>
      <c r="AH182" s="139"/>
      <c r="AI182" s="139"/>
      <c r="AJ182" s="139"/>
    </row>
    <row r="183" spans="1:36" s="140" customFormat="1" ht="30">
      <c r="A183" s="212" t="s">
        <v>358</v>
      </c>
      <c r="B183" s="213">
        <v>97647</v>
      </c>
      <c r="C183" s="214" t="s">
        <v>188</v>
      </c>
      <c r="D183" s="215" t="s">
        <v>57</v>
      </c>
      <c r="E183" s="216">
        <v>48.8</v>
      </c>
      <c r="F183" s="217">
        <v>0.62999999999999989</v>
      </c>
      <c r="G183" s="217">
        <v>1.98</v>
      </c>
      <c r="H183" s="218">
        <v>2.61</v>
      </c>
      <c r="I183" s="217">
        <v>30.74</v>
      </c>
      <c r="J183" s="217">
        <v>96.62</v>
      </c>
      <c r="K183" s="217">
        <f>H183*E183</f>
        <v>127.36799999999998</v>
      </c>
      <c r="L183" s="217"/>
      <c r="M183" s="273" t="s">
        <v>348</v>
      </c>
      <c r="N183" s="139"/>
      <c r="O183" s="139"/>
      <c r="P183" s="139"/>
      <c r="Q183" s="139"/>
      <c r="R183" s="139"/>
      <c r="S183" s="139"/>
      <c r="T183" s="139"/>
      <c r="U183" s="139"/>
      <c r="V183" s="139"/>
      <c r="W183" s="139"/>
      <c r="X183" s="139"/>
      <c r="Y183" s="139"/>
      <c r="Z183" s="139"/>
      <c r="AA183" s="139"/>
      <c r="AB183" s="139"/>
      <c r="AC183" s="139"/>
      <c r="AD183" s="139"/>
      <c r="AE183" s="139"/>
      <c r="AF183" s="139"/>
      <c r="AG183" s="139"/>
      <c r="AH183" s="139"/>
      <c r="AI183" s="139"/>
      <c r="AJ183" s="139"/>
    </row>
    <row r="184" spans="1:36" s="140" customFormat="1" ht="45">
      <c r="A184" s="212" t="s">
        <v>359</v>
      </c>
      <c r="B184" s="213">
        <v>94449</v>
      </c>
      <c r="C184" s="214" t="s">
        <v>44</v>
      </c>
      <c r="D184" s="215" t="s">
        <v>57</v>
      </c>
      <c r="E184" s="216">
        <v>48.8</v>
      </c>
      <c r="F184" s="217">
        <v>42.879999999999995</v>
      </c>
      <c r="G184" s="217">
        <v>3.59</v>
      </c>
      <c r="H184" s="218">
        <v>46.47</v>
      </c>
      <c r="I184" s="217">
        <v>2092.54</v>
      </c>
      <c r="J184" s="217">
        <v>175.19</v>
      </c>
      <c r="K184" s="217">
        <f>H184*E184</f>
        <v>2267.7359999999999</v>
      </c>
      <c r="L184" s="217"/>
      <c r="M184" s="261"/>
      <c r="N184" s="139"/>
      <c r="O184" s="139"/>
      <c r="P184" s="139"/>
      <c r="Q184" s="139"/>
      <c r="R184" s="139"/>
      <c r="S184" s="139"/>
      <c r="T184" s="139"/>
      <c r="U184" s="139"/>
      <c r="V184" s="139"/>
      <c r="W184" s="139"/>
      <c r="X184" s="139"/>
      <c r="Y184" s="139"/>
      <c r="Z184" s="139"/>
      <c r="AA184" s="139"/>
      <c r="AB184" s="139"/>
      <c r="AC184" s="139"/>
      <c r="AD184" s="139"/>
      <c r="AE184" s="139"/>
      <c r="AF184" s="139"/>
      <c r="AG184" s="139"/>
      <c r="AH184" s="139"/>
      <c r="AI184" s="139"/>
      <c r="AJ184" s="139"/>
    </row>
    <row r="185" spans="1:36" s="140" customFormat="1">
      <c r="A185" s="212"/>
      <c r="B185" s="213"/>
      <c r="C185" s="214" t="s">
        <v>58</v>
      </c>
      <c r="D185" s="215" t="s">
        <v>58</v>
      </c>
      <c r="E185" s="216"/>
      <c r="F185" s="217" t="s">
        <v>58</v>
      </c>
      <c r="G185" s="217" t="s">
        <v>58</v>
      </c>
      <c r="H185" s="218" t="s">
        <v>58</v>
      </c>
      <c r="I185" s="217" t="s">
        <v>58</v>
      </c>
      <c r="J185" s="217" t="s">
        <v>58</v>
      </c>
      <c r="K185" s="217" t="s">
        <v>58</v>
      </c>
      <c r="L185" s="217"/>
      <c r="M185" s="261"/>
      <c r="N185" s="139"/>
      <c r="O185" s="139"/>
      <c r="P185" s="139"/>
      <c r="Q185" s="139"/>
      <c r="R185" s="139"/>
      <c r="S185" s="139"/>
      <c r="T185" s="139"/>
      <c r="U185" s="139"/>
      <c r="V185" s="139"/>
      <c r="W185" s="139"/>
      <c r="X185" s="139"/>
      <c r="Y185" s="139"/>
      <c r="Z185" s="139"/>
      <c r="AA185" s="139"/>
      <c r="AB185" s="139"/>
      <c r="AC185" s="139"/>
      <c r="AD185" s="139"/>
      <c r="AE185" s="139"/>
      <c r="AF185" s="139"/>
      <c r="AG185" s="139"/>
      <c r="AH185" s="139"/>
      <c r="AI185" s="139"/>
      <c r="AJ185" s="139"/>
    </row>
    <row r="186" spans="1:36" s="140" customFormat="1">
      <c r="A186" s="205">
        <v>13</v>
      </c>
      <c r="B186" s="206"/>
      <c r="C186" s="207" t="s">
        <v>408</v>
      </c>
      <c r="D186" s="208"/>
      <c r="E186" s="209"/>
      <c r="F186" s="210"/>
      <c r="G186" s="211"/>
      <c r="H186" s="304"/>
      <c r="I186" s="198">
        <v>12454.61</v>
      </c>
      <c r="J186" s="198">
        <v>4405.8</v>
      </c>
      <c r="K186" s="219"/>
      <c r="L186" s="198">
        <f>SUM(K188:K195)</f>
        <v>16860.414129999997</v>
      </c>
      <c r="M186" s="261"/>
      <c r="N186" s="139"/>
      <c r="O186" s="139"/>
      <c r="P186" s="139"/>
      <c r="Q186" s="139"/>
      <c r="R186" s="139"/>
      <c r="S186" s="139"/>
      <c r="T186" s="139"/>
      <c r="U186" s="139"/>
      <c r="V186" s="139"/>
      <c r="W186" s="139"/>
      <c r="X186" s="139"/>
      <c r="Y186" s="139"/>
      <c r="Z186" s="139"/>
      <c r="AA186" s="139"/>
      <c r="AB186" s="139"/>
      <c r="AC186" s="139"/>
      <c r="AD186" s="139"/>
      <c r="AE186" s="139"/>
      <c r="AF186" s="139"/>
      <c r="AG186" s="139"/>
      <c r="AH186" s="139"/>
      <c r="AI186" s="139"/>
      <c r="AJ186" s="139"/>
    </row>
    <row r="187" spans="1:36" s="140" customFormat="1">
      <c r="A187" s="245" t="s">
        <v>375</v>
      </c>
      <c r="B187" s="246"/>
      <c r="C187" s="247" t="s">
        <v>360</v>
      </c>
      <c r="D187" s="248"/>
      <c r="E187" s="249"/>
      <c r="F187" s="250"/>
      <c r="G187" s="250"/>
      <c r="H187" s="305"/>
      <c r="I187" s="252">
        <v>9370.07</v>
      </c>
      <c r="J187" s="252">
        <v>3565.51</v>
      </c>
      <c r="K187" s="250"/>
      <c r="L187" s="252"/>
      <c r="M187" s="261"/>
      <c r="N187" s="139"/>
      <c r="O187" s="139"/>
      <c r="P187" s="139"/>
      <c r="Q187" s="139"/>
      <c r="R187" s="139"/>
      <c r="S187" s="139"/>
      <c r="T187" s="139"/>
      <c r="U187" s="139"/>
      <c r="V187" s="139"/>
      <c r="W187" s="139"/>
      <c r="X187" s="139"/>
      <c r="Y187" s="139"/>
      <c r="Z187" s="139"/>
      <c r="AA187" s="139"/>
      <c r="AB187" s="139"/>
      <c r="AC187" s="139"/>
      <c r="AD187" s="139"/>
      <c r="AE187" s="139"/>
      <c r="AF187" s="139"/>
      <c r="AG187" s="139"/>
      <c r="AH187" s="139"/>
      <c r="AI187" s="139"/>
      <c r="AJ187" s="139"/>
    </row>
    <row r="188" spans="1:36" s="140" customFormat="1" ht="45">
      <c r="A188" s="212" t="s">
        <v>376</v>
      </c>
      <c r="B188" s="213">
        <v>95952</v>
      </c>
      <c r="C188" s="214" t="s">
        <v>179</v>
      </c>
      <c r="D188" s="215" t="s">
        <v>53</v>
      </c>
      <c r="E188" s="216">
        <v>2.9609999999999999</v>
      </c>
      <c r="F188" s="217">
        <v>956.8599999999999</v>
      </c>
      <c r="G188" s="217">
        <v>340.47</v>
      </c>
      <c r="H188" s="218">
        <v>1297.33</v>
      </c>
      <c r="I188" s="217">
        <v>2833.26</v>
      </c>
      <c r="J188" s="217">
        <v>1008.13</v>
      </c>
      <c r="K188" s="217">
        <f>H188*E188</f>
        <v>3841.3941299999997</v>
      </c>
      <c r="L188" s="217"/>
      <c r="M188" s="273" t="s">
        <v>409</v>
      </c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  <c r="Z188" s="139"/>
      <c r="AA188" s="139"/>
      <c r="AB188" s="139"/>
      <c r="AC188" s="139"/>
      <c r="AD188" s="139"/>
      <c r="AE188" s="139"/>
      <c r="AF188" s="139"/>
      <c r="AG188" s="139"/>
      <c r="AH188" s="139"/>
      <c r="AI188" s="139"/>
      <c r="AJ188" s="139"/>
    </row>
    <row r="189" spans="1:36" s="140" customFormat="1" ht="45">
      <c r="A189" s="212" t="s">
        <v>377</v>
      </c>
      <c r="B189" s="213">
        <v>92545</v>
      </c>
      <c r="C189" s="214" t="s">
        <v>41</v>
      </c>
      <c r="D189" s="215" t="s">
        <v>55</v>
      </c>
      <c r="E189" s="216">
        <v>7</v>
      </c>
      <c r="F189" s="217">
        <v>421.55000000000007</v>
      </c>
      <c r="G189" s="217">
        <v>226.65</v>
      </c>
      <c r="H189" s="218">
        <v>648.20000000000005</v>
      </c>
      <c r="I189" s="217">
        <v>2950.85</v>
      </c>
      <c r="J189" s="217">
        <v>1586.55</v>
      </c>
      <c r="K189" s="217">
        <f>H189*E189</f>
        <v>4537.4000000000005</v>
      </c>
      <c r="L189" s="217"/>
      <c r="M189" s="273" t="s">
        <v>410</v>
      </c>
      <c r="N189" s="139"/>
      <c r="O189" s="139"/>
      <c r="P189" s="139"/>
      <c r="Q189" s="139"/>
      <c r="R189" s="139"/>
      <c r="S189" s="139"/>
      <c r="T189" s="139"/>
      <c r="U189" s="139"/>
      <c r="V189" s="139"/>
      <c r="W189" s="139"/>
      <c r="X189" s="139"/>
      <c r="Y189" s="139"/>
      <c r="Z189" s="139"/>
      <c r="AA189" s="139"/>
      <c r="AB189" s="139"/>
      <c r="AC189" s="139"/>
      <c r="AD189" s="139"/>
      <c r="AE189" s="139"/>
      <c r="AF189" s="139"/>
      <c r="AG189" s="139"/>
      <c r="AH189" s="139"/>
      <c r="AI189" s="139"/>
      <c r="AJ189" s="139"/>
    </row>
    <row r="190" spans="1:36" s="140" customFormat="1" ht="45">
      <c r="A190" s="212" t="s">
        <v>378</v>
      </c>
      <c r="B190" s="213">
        <v>92539</v>
      </c>
      <c r="C190" s="214" t="s">
        <v>91</v>
      </c>
      <c r="D190" s="215" t="s">
        <v>57</v>
      </c>
      <c r="E190" s="216">
        <v>63</v>
      </c>
      <c r="F190" s="217">
        <v>34.459999999999994</v>
      </c>
      <c r="G190" s="217">
        <v>12.48</v>
      </c>
      <c r="H190" s="218">
        <v>46.94</v>
      </c>
      <c r="I190" s="217">
        <v>2170.98</v>
      </c>
      <c r="J190" s="217">
        <v>786.24</v>
      </c>
      <c r="K190" s="217">
        <f>H190*E190</f>
        <v>2957.22</v>
      </c>
      <c r="L190" s="217"/>
      <c r="M190" s="273" t="s">
        <v>411</v>
      </c>
      <c r="N190" s="139"/>
      <c r="O190" s="139"/>
      <c r="P190" s="139"/>
      <c r="Q190" s="139"/>
      <c r="R190" s="139"/>
      <c r="S190" s="139"/>
      <c r="T190" s="139"/>
      <c r="U190" s="139"/>
      <c r="V190" s="139"/>
      <c r="W190" s="139"/>
      <c r="X190" s="139"/>
      <c r="Y190" s="139"/>
      <c r="Z190" s="139"/>
      <c r="AA190" s="139"/>
      <c r="AB190" s="139"/>
      <c r="AC190" s="139"/>
      <c r="AD190" s="139"/>
      <c r="AE190" s="139"/>
      <c r="AF190" s="139"/>
      <c r="AG190" s="139"/>
      <c r="AH190" s="139"/>
      <c r="AI190" s="139"/>
      <c r="AJ190" s="139"/>
    </row>
    <row r="191" spans="1:36" s="140" customFormat="1" ht="30">
      <c r="A191" s="212" t="s">
        <v>379</v>
      </c>
      <c r="B191" s="213">
        <v>94189</v>
      </c>
      <c r="C191" s="214" t="s">
        <v>42</v>
      </c>
      <c r="D191" s="215" t="s">
        <v>57</v>
      </c>
      <c r="E191" s="216">
        <v>63</v>
      </c>
      <c r="F191" s="217">
        <v>22.46</v>
      </c>
      <c r="G191" s="217">
        <v>2.93</v>
      </c>
      <c r="H191" s="218">
        <v>25.39</v>
      </c>
      <c r="I191" s="217">
        <v>1414.98</v>
      </c>
      <c r="J191" s="217">
        <v>184.59</v>
      </c>
      <c r="K191" s="217">
        <f>H191*E191</f>
        <v>1599.57</v>
      </c>
      <c r="L191" s="217"/>
      <c r="M191" s="273" t="s">
        <v>411</v>
      </c>
      <c r="N191" s="139"/>
      <c r="O191" s="139"/>
      <c r="P191" s="139"/>
      <c r="Q191" s="139"/>
      <c r="R191" s="139"/>
      <c r="S191" s="139"/>
      <c r="T191" s="139"/>
      <c r="U191" s="139"/>
      <c r="V191" s="139"/>
      <c r="W191" s="139"/>
      <c r="X191" s="139"/>
      <c r="Y191" s="139"/>
      <c r="Z191" s="139"/>
      <c r="AA191" s="139"/>
      <c r="AB191" s="139"/>
      <c r="AC191" s="139"/>
      <c r="AD191" s="139"/>
      <c r="AE191" s="139"/>
      <c r="AF191" s="139"/>
      <c r="AG191" s="139"/>
      <c r="AH191" s="139"/>
      <c r="AI191" s="139"/>
      <c r="AJ191" s="139"/>
    </row>
    <row r="192" spans="1:36" s="140" customFormat="1">
      <c r="A192" s="212"/>
      <c r="B192" s="213"/>
      <c r="C192" s="214"/>
      <c r="D192" s="215"/>
      <c r="E192" s="216"/>
      <c r="F192" s="217"/>
      <c r="G192" s="217"/>
      <c r="H192" s="218"/>
      <c r="I192" s="217"/>
      <c r="J192" s="217"/>
      <c r="K192" s="217"/>
      <c r="L192" s="217"/>
      <c r="M192" s="273"/>
      <c r="N192" s="139"/>
      <c r="O192" s="139"/>
      <c r="P192" s="139"/>
      <c r="Q192" s="139"/>
      <c r="R192" s="139"/>
      <c r="S192" s="139"/>
      <c r="T192" s="139"/>
      <c r="U192" s="139"/>
      <c r="V192" s="139"/>
      <c r="W192" s="139"/>
      <c r="X192" s="139"/>
      <c r="Y192" s="139"/>
      <c r="Z192" s="139"/>
      <c r="AA192" s="139"/>
      <c r="AB192" s="139"/>
      <c r="AC192" s="139"/>
      <c r="AD192" s="139"/>
      <c r="AE192" s="139"/>
      <c r="AF192" s="139"/>
      <c r="AG192" s="139"/>
      <c r="AH192" s="139"/>
      <c r="AI192" s="139"/>
      <c r="AJ192" s="139"/>
    </row>
    <row r="193" spans="1:36" s="140" customFormat="1">
      <c r="A193" s="245" t="s">
        <v>380</v>
      </c>
      <c r="B193" s="246"/>
      <c r="C193" s="247" t="s">
        <v>224</v>
      </c>
      <c r="D193" s="248"/>
      <c r="E193" s="249"/>
      <c r="F193" s="250"/>
      <c r="G193" s="250"/>
      <c r="H193" s="305"/>
      <c r="I193" s="252">
        <v>3084.54</v>
      </c>
      <c r="J193" s="252">
        <v>840.29</v>
      </c>
      <c r="K193" s="250"/>
      <c r="L193" s="252"/>
      <c r="M193" s="261"/>
      <c r="N193" s="139"/>
      <c r="O193" s="139"/>
      <c r="P193" s="139"/>
      <c r="Q193" s="139"/>
      <c r="R193" s="139"/>
      <c r="S193" s="139"/>
      <c r="T193" s="139"/>
      <c r="U193" s="139"/>
      <c r="V193" s="139"/>
      <c r="W193" s="139"/>
      <c r="X193" s="139"/>
      <c r="Y193" s="139"/>
      <c r="Z193" s="139"/>
      <c r="AA193" s="139"/>
      <c r="AB193" s="139"/>
      <c r="AC193" s="139"/>
      <c r="AD193" s="139"/>
      <c r="AE193" s="139"/>
      <c r="AF193" s="139"/>
      <c r="AG193" s="139"/>
      <c r="AH193" s="139"/>
      <c r="AI193" s="139"/>
      <c r="AJ193" s="139"/>
    </row>
    <row r="194" spans="1:36" s="140" customFormat="1" ht="30">
      <c r="A194" s="212" t="s">
        <v>381</v>
      </c>
      <c r="B194" s="213">
        <v>87692</v>
      </c>
      <c r="C194" s="214" t="s">
        <v>156</v>
      </c>
      <c r="D194" s="215" t="s">
        <v>57</v>
      </c>
      <c r="E194" s="216">
        <v>26.599999999999998</v>
      </c>
      <c r="F194" s="217">
        <v>22.660000000000004</v>
      </c>
      <c r="G194" s="217">
        <v>15.79</v>
      </c>
      <c r="H194" s="218">
        <v>38.450000000000003</v>
      </c>
      <c r="I194" s="217">
        <v>602.76</v>
      </c>
      <c r="J194" s="217">
        <v>420.01</v>
      </c>
      <c r="K194" s="217">
        <f>H194*E194</f>
        <v>1022.77</v>
      </c>
      <c r="L194" s="217"/>
      <c r="M194" s="273" t="s">
        <v>412</v>
      </c>
      <c r="N194" s="139"/>
      <c r="O194" s="139"/>
      <c r="P194" s="139"/>
      <c r="Q194" s="139"/>
      <c r="R194" s="139"/>
      <c r="S194" s="139"/>
      <c r="T194" s="139"/>
      <c r="U194" s="139"/>
      <c r="V194" s="139"/>
      <c r="W194" s="139"/>
      <c r="X194" s="139"/>
      <c r="Y194" s="139"/>
      <c r="Z194" s="139"/>
      <c r="AA194" s="139"/>
      <c r="AB194" s="139"/>
      <c r="AC194" s="139"/>
      <c r="AD194" s="139"/>
      <c r="AE194" s="139"/>
      <c r="AF194" s="139"/>
      <c r="AG194" s="139"/>
      <c r="AH194" s="139"/>
      <c r="AI194" s="139"/>
      <c r="AJ194" s="139"/>
    </row>
    <row r="195" spans="1:36" s="140" customFormat="1" ht="30">
      <c r="A195" s="212" t="s">
        <v>382</v>
      </c>
      <c r="B195" s="213">
        <v>84191</v>
      </c>
      <c r="C195" s="214" t="s">
        <v>97</v>
      </c>
      <c r="D195" s="215" t="s">
        <v>57</v>
      </c>
      <c r="E195" s="216">
        <v>26.599999999999998</v>
      </c>
      <c r="F195" s="217">
        <v>93.3</v>
      </c>
      <c r="G195" s="217">
        <v>15.8</v>
      </c>
      <c r="H195" s="218">
        <v>109.1</v>
      </c>
      <c r="I195" s="217">
        <v>2481.7800000000002</v>
      </c>
      <c r="J195" s="217">
        <v>420.28</v>
      </c>
      <c r="K195" s="217">
        <f>H195*E195</f>
        <v>2902.0599999999995</v>
      </c>
      <c r="L195" s="217"/>
      <c r="M195" s="273" t="s">
        <v>412</v>
      </c>
      <c r="N195" s="139"/>
      <c r="O195" s="139"/>
      <c r="P195" s="139"/>
      <c r="Q195" s="139"/>
      <c r="R195" s="139"/>
      <c r="S195" s="139"/>
      <c r="T195" s="139"/>
      <c r="U195" s="139"/>
      <c r="V195" s="139"/>
      <c r="W195" s="139"/>
      <c r="X195" s="139"/>
      <c r="Y195" s="139"/>
      <c r="Z195" s="139"/>
      <c r="AA195" s="139"/>
      <c r="AB195" s="139"/>
      <c r="AC195" s="139"/>
      <c r="AD195" s="139"/>
      <c r="AE195" s="139"/>
      <c r="AF195" s="139"/>
      <c r="AG195" s="139"/>
      <c r="AH195" s="139"/>
      <c r="AI195" s="139"/>
      <c r="AJ195" s="139"/>
    </row>
    <row r="196" spans="1:36" s="140" customFormat="1">
      <c r="A196" s="212"/>
      <c r="B196" s="213"/>
      <c r="C196" s="214" t="s">
        <v>58</v>
      </c>
      <c r="D196" s="215" t="s">
        <v>58</v>
      </c>
      <c r="E196" s="216"/>
      <c r="F196" s="217" t="s">
        <v>58</v>
      </c>
      <c r="G196" s="217" t="s">
        <v>58</v>
      </c>
      <c r="H196" s="218" t="s">
        <v>58</v>
      </c>
      <c r="I196" s="217" t="s">
        <v>58</v>
      </c>
      <c r="J196" s="217" t="s">
        <v>58</v>
      </c>
      <c r="K196" s="217" t="s">
        <v>58</v>
      </c>
      <c r="L196" s="217"/>
      <c r="M196" s="261"/>
      <c r="N196" s="139"/>
      <c r="O196" s="139"/>
      <c r="P196" s="139"/>
      <c r="Q196" s="139"/>
      <c r="R196" s="139"/>
      <c r="S196" s="139"/>
      <c r="T196" s="139"/>
      <c r="U196" s="139"/>
      <c r="V196" s="139"/>
      <c r="W196" s="139"/>
      <c r="X196" s="139"/>
      <c r="Y196" s="139"/>
      <c r="Z196" s="139"/>
      <c r="AA196" s="139"/>
      <c r="AB196" s="139"/>
      <c r="AC196" s="139"/>
      <c r="AD196" s="139"/>
      <c r="AE196" s="139"/>
      <c r="AF196" s="139"/>
      <c r="AG196" s="139"/>
      <c r="AH196" s="139"/>
      <c r="AI196" s="139"/>
      <c r="AJ196" s="139"/>
    </row>
    <row r="197" spans="1:36" s="140" customFormat="1">
      <c r="A197" s="205">
        <v>14</v>
      </c>
      <c r="B197" s="206"/>
      <c r="C197" s="207" t="s">
        <v>391</v>
      </c>
      <c r="D197" s="208"/>
      <c r="E197" s="209"/>
      <c r="F197" s="210"/>
      <c r="G197" s="211"/>
      <c r="H197" s="304"/>
      <c r="I197" s="198">
        <v>13202.82</v>
      </c>
      <c r="J197" s="198">
        <v>4437.6500000000005</v>
      </c>
      <c r="K197" s="219"/>
      <c r="L197" s="198">
        <f>SUM(K198:K202)</f>
        <v>17640.467300000004</v>
      </c>
      <c r="M197" s="261"/>
      <c r="N197" s="139"/>
      <c r="O197" s="139"/>
      <c r="P197" s="139"/>
      <c r="Q197" s="139"/>
      <c r="R197" s="139"/>
      <c r="S197" s="139"/>
      <c r="T197" s="139"/>
      <c r="U197" s="139"/>
      <c r="V197" s="139"/>
      <c r="W197" s="139"/>
      <c r="X197" s="139"/>
      <c r="Y197" s="139"/>
      <c r="Z197" s="139"/>
      <c r="AA197" s="139"/>
      <c r="AB197" s="139"/>
      <c r="AC197" s="139"/>
      <c r="AD197" s="139"/>
      <c r="AE197" s="139"/>
      <c r="AF197" s="139"/>
      <c r="AG197" s="139"/>
      <c r="AH197" s="139"/>
      <c r="AI197" s="139"/>
      <c r="AJ197" s="139"/>
    </row>
    <row r="198" spans="1:36" s="140" customFormat="1">
      <c r="A198" s="212" t="s">
        <v>392</v>
      </c>
      <c r="B198" s="142" t="s">
        <v>383</v>
      </c>
      <c r="C198" s="149" t="s">
        <v>451</v>
      </c>
      <c r="D198" s="148" t="s">
        <v>57</v>
      </c>
      <c r="E198" s="148">
        <v>310</v>
      </c>
      <c r="F198" s="274">
        <v>2.71</v>
      </c>
      <c r="G198" s="274">
        <v>5.4</v>
      </c>
      <c r="H198" s="275">
        <v>8.11</v>
      </c>
      <c r="I198" s="274">
        <v>840.1</v>
      </c>
      <c r="J198" s="274">
        <v>1674</v>
      </c>
      <c r="K198" s="217">
        <f>H198*E198</f>
        <v>2514.1</v>
      </c>
      <c r="L198" s="274"/>
      <c r="M198" s="261"/>
      <c r="N198" s="139"/>
      <c r="O198" s="139"/>
      <c r="P198" s="139"/>
      <c r="Q198" s="139"/>
      <c r="R198" s="139"/>
      <c r="S198" s="139"/>
      <c r="T198" s="139"/>
      <c r="U198" s="139"/>
      <c r="V198" s="139"/>
      <c r="W198" s="139"/>
      <c r="X198" s="139"/>
      <c r="Y198" s="139"/>
      <c r="Z198" s="139"/>
      <c r="AA198" s="139"/>
      <c r="AB198" s="139"/>
      <c r="AC198" s="139"/>
      <c r="AD198" s="139"/>
      <c r="AE198" s="139"/>
      <c r="AF198" s="139"/>
      <c r="AG198" s="139"/>
      <c r="AH198" s="139"/>
      <c r="AI198" s="139"/>
      <c r="AJ198" s="139"/>
    </row>
    <row r="199" spans="1:36" s="140" customFormat="1" ht="30">
      <c r="A199" s="212" t="s">
        <v>393</v>
      </c>
      <c r="B199" s="142" t="s">
        <v>384</v>
      </c>
      <c r="C199" s="149" t="s">
        <v>99</v>
      </c>
      <c r="D199" s="148" t="s">
        <v>57</v>
      </c>
      <c r="E199" s="148">
        <v>175.25</v>
      </c>
      <c r="F199" s="274">
        <v>44.71</v>
      </c>
      <c r="G199" s="274">
        <v>10.52</v>
      </c>
      <c r="H199" s="275">
        <v>55.230000000000004</v>
      </c>
      <c r="I199" s="274">
        <v>7835.43</v>
      </c>
      <c r="J199" s="274">
        <v>1843.63</v>
      </c>
      <c r="K199" s="217">
        <f>H199*E199</f>
        <v>9679.0575000000008</v>
      </c>
      <c r="L199" s="274"/>
      <c r="M199" s="274" t="s">
        <v>385</v>
      </c>
      <c r="N199" s="139"/>
      <c r="O199" s="139"/>
      <c r="P199" s="139"/>
      <c r="Q199" s="139"/>
      <c r="R199" s="139"/>
      <c r="S199" s="139"/>
      <c r="T199" s="139"/>
      <c r="U199" s="139"/>
      <c r="V199" s="139"/>
      <c r="W199" s="139"/>
      <c r="X199" s="139"/>
      <c r="Y199" s="139"/>
      <c r="Z199" s="139"/>
      <c r="AA199" s="139"/>
      <c r="AB199" s="139"/>
      <c r="AC199" s="139"/>
      <c r="AD199" s="139"/>
      <c r="AE199" s="139"/>
      <c r="AF199" s="139"/>
      <c r="AG199" s="139"/>
      <c r="AH199" s="139"/>
      <c r="AI199" s="139"/>
      <c r="AJ199" s="139"/>
    </row>
    <row r="200" spans="1:36" s="140" customFormat="1">
      <c r="A200" s="212" t="s">
        <v>394</v>
      </c>
      <c r="B200" s="142" t="s">
        <v>386</v>
      </c>
      <c r="C200" s="149" t="s">
        <v>387</v>
      </c>
      <c r="D200" s="148" t="s">
        <v>56</v>
      </c>
      <c r="E200" s="148">
        <v>70</v>
      </c>
      <c r="F200" s="274">
        <v>42</v>
      </c>
      <c r="G200" s="274">
        <v>5</v>
      </c>
      <c r="H200" s="275">
        <v>47</v>
      </c>
      <c r="I200" s="274">
        <v>2940</v>
      </c>
      <c r="J200" s="274">
        <v>350</v>
      </c>
      <c r="K200" s="217">
        <f>H200*E200</f>
        <v>3290</v>
      </c>
      <c r="L200" s="274"/>
      <c r="M200" s="274" t="s">
        <v>388</v>
      </c>
      <c r="N200" s="139"/>
      <c r="O200" s="139"/>
      <c r="P200" s="139"/>
      <c r="Q200" s="139"/>
      <c r="R200" s="139"/>
      <c r="S200" s="139"/>
      <c r="T200" s="139"/>
      <c r="U200" s="139"/>
      <c r="V200" s="139"/>
      <c r="W200" s="139"/>
      <c r="X200" s="139"/>
      <c r="Y200" s="139"/>
      <c r="Z200" s="139"/>
      <c r="AA200" s="139"/>
      <c r="AB200" s="139"/>
      <c r="AC200" s="139"/>
      <c r="AD200" s="139"/>
      <c r="AE200" s="139"/>
      <c r="AF200" s="139"/>
      <c r="AG200" s="139"/>
      <c r="AH200" s="139"/>
      <c r="AI200" s="139"/>
      <c r="AJ200" s="139"/>
    </row>
    <row r="201" spans="1:36" s="140" customFormat="1">
      <c r="A201" s="212" t="s">
        <v>395</v>
      </c>
      <c r="B201" s="142" t="s">
        <v>389</v>
      </c>
      <c r="C201" s="149" t="s">
        <v>3</v>
      </c>
      <c r="D201" s="148" t="s">
        <v>57</v>
      </c>
      <c r="E201" s="148">
        <v>112.62</v>
      </c>
      <c r="F201" s="274">
        <v>5.57</v>
      </c>
      <c r="G201" s="274">
        <v>2.2200000000000002</v>
      </c>
      <c r="H201" s="275">
        <v>7.7900000000000009</v>
      </c>
      <c r="I201" s="274">
        <v>627.29</v>
      </c>
      <c r="J201" s="274">
        <v>250.02</v>
      </c>
      <c r="K201" s="217">
        <f>H201*E201</f>
        <v>877.30980000000011</v>
      </c>
      <c r="L201" s="274"/>
      <c r="M201" s="274"/>
      <c r="N201" s="139"/>
      <c r="O201" s="139"/>
      <c r="P201" s="139"/>
      <c r="Q201" s="139"/>
      <c r="R201" s="139"/>
      <c r="S201" s="139"/>
      <c r="T201" s="139"/>
      <c r="U201" s="139"/>
      <c r="V201" s="139"/>
      <c r="W201" s="139"/>
      <c r="X201" s="139"/>
      <c r="Y201" s="139"/>
      <c r="Z201" s="139"/>
      <c r="AA201" s="139"/>
      <c r="AB201" s="139"/>
      <c r="AC201" s="139"/>
      <c r="AD201" s="139"/>
      <c r="AE201" s="139"/>
      <c r="AF201" s="139"/>
      <c r="AG201" s="139"/>
      <c r="AH201" s="139"/>
      <c r="AI201" s="139"/>
      <c r="AJ201" s="139"/>
    </row>
    <row r="202" spans="1:36" s="140" customFormat="1" ht="30">
      <c r="A202" s="212" t="s">
        <v>396</v>
      </c>
      <c r="B202" s="142" t="s">
        <v>386</v>
      </c>
      <c r="C202" s="149" t="s">
        <v>390</v>
      </c>
      <c r="D202" s="148" t="s">
        <v>56</v>
      </c>
      <c r="E202" s="148">
        <v>80</v>
      </c>
      <c r="F202" s="274">
        <v>12</v>
      </c>
      <c r="G202" s="274">
        <v>4</v>
      </c>
      <c r="H202" s="275">
        <v>16</v>
      </c>
      <c r="I202" s="274">
        <v>960</v>
      </c>
      <c r="J202" s="274">
        <v>320</v>
      </c>
      <c r="K202" s="217">
        <f>H202*E202</f>
        <v>1280</v>
      </c>
      <c r="L202" s="274"/>
      <c r="M202" s="274" t="s">
        <v>388</v>
      </c>
      <c r="N202" s="139"/>
      <c r="O202" s="139"/>
      <c r="P202" s="139"/>
      <c r="Q202" s="139"/>
      <c r="R202" s="139"/>
      <c r="S202" s="139"/>
      <c r="T202" s="139"/>
      <c r="U202" s="139"/>
      <c r="V202" s="139"/>
      <c r="W202" s="139"/>
      <c r="X202" s="139"/>
      <c r="Y202" s="139"/>
      <c r="Z202" s="139"/>
      <c r="AA202" s="139"/>
      <c r="AB202" s="139"/>
      <c r="AC202" s="139"/>
      <c r="AD202" s="139"/>
      <c r="AE202" s="139"/>
      <c r="AF202" s="139"/>
      <c r="AG202" s="139"/>
      <c r="AH202" s="139"/>
      <c r="AI202" s="139"/>
      <c r="AJ202" s="139"/>
    </row>
    <row r="203" spans="1:36" s="140" customFormat="1">
      <c r="A203" s="212"/>
      <c r="B203" s="142"/>
      <c r="C203" s="149"/>
      <c r="D203" s="148"/>
      <c r="E203" s="148"/>
      <c r="F203" s="274"/>
      <c r="G203" s="274"/>
      <c r="H203" s="275"/>
      <c r="I203" s="274"/>
      <c r="J203" s="274"/>
      <c r="K203" s="276"/>
      <c r="L203" s="274"/>
      <c r="M203" s="290"/>
      <c r="N203" s="139"/>
      <c r="O203" s="139"/>
      <c r="P203" s="139"/>
      <c r="Q203" s="139"/>
      <c r="R203" s="139"/>
      <c r="S203" s="139"/>
      <c r="T203" s="139"/>
      <c r="U203" s="139"/>
      <c r="V203" s="139"/>
      <c r="W203" s="139"/>
      <c r="X203" s="139"/>
      <c r="Y203" s="139"/>
      <c r="Z203" s="139"/>
      <c r="AA203" s="139"/>
      <c r="AB203" s="139"/>
      <c r="AC203" s="139"/>
      <c r="AD203" s="139"/>
      <c r="AE203" s="139"/>
      <c r="AF203" s="139"/>
      <c r="AG203" s="139"/>
      <c r="AH203" s="139"/>
      <c r="AI203" s="139"/>
      <c r="AJ203" s="139"/>
    </row>
    <row r="204" spans="1:36" s="140" customFormat="1">
      <c r="A204" s="205">
        <v>15</v>
      </c>
      <c r="B204" s="206"/>
      <c r="C204" s="207" t="s">
        <v>400</v>
      </c>
      <c r="D204" s="208"/>
      <c r="E204" s="209"/>
      <c r="F204" s="210"/>
      <c r="G204" s="211"/>
      <c r="H204" s="304"/>
      <c r="I204" s="198">
        <v>3119.9999999999995</v>
      </c>
      <c r="J204" s="198">
        <v>2944.8</v>
      </c>
      <c r="K204" s="219"/>
      <c r="L204" s="198">
        <f>SUM(K205:K209)</f>
        <v>6064.7999999999993</v>
      </c>
      <c r="M204" s="290"/>
      <c r="N204" s="139"/>
      <c r="O204" s="139"/>
      <c r="P204" s="139"/>
      <c r="Q204" s="139"/>
      <c r="R204" s="139"/>
      <c r="S204" s="139"/>
      <c r="T204" s="139"/>
      <c r="U204" s="139"/>
      <c r="V204" s="139"/>
      <c r="W204" s="139"/>
      <c r="X204" s="139"/>
      <c r="Y204" s="139"/>
      <c r="Z204" s="139"/>
      <c r="AA204" s="139"/>
      <c r="AB204" s="139"/>
      <c r="AC204" s="139"/>
      <c r="AD204" s="139"/>
      <c r="AE204" s="139"/>
      <c r="AF204" s="139"/>
      <c r="AG204" s="139"/>
      <c r="AH204" s="139"/>
      <c r="AI204" s="139"/>
      <c r="AJ204" s="139"/>
    </row>
    <row r="205" spans="1:36" s="140" customFormat="1">
      <c r="A205" s="212" t="s">
        <v>404</v>
      </c>
      <c r="B205" s="142" t="s">
        <v>401</v>
      </c>
      <c r="C205" s="149" t="s">
        <v>16</v>
      </c>
      <c r="D205" s="148" t="s">
        <v>57</v>
      </c>
      <c r="E205" s="148">
        <v>210</v>
      </c>
      <c r="F205" s="274">
        <v>1.75</v>
      </c>
      <c r="G205" s="274">
        <v>4.1399999999999997</v>
      </c>
      <c r="H205" s="275">
        <v>5.89</v>
      </c>
      <c r="I205" s="274">
        <v>367.5</v>
      </c>
      <c r="J205" s="274">
        <v>869.4</v>
      </c>
      <c r="K205" s="217">
        <f>H205*E205</f>
        <v>1236.8999999999999</v>
      </c>
      <c r="L205" s="274"/>
      <c r="M205" s="290"/>
      <c r="N205" s="139"/>
      <c r="O205" s="139"/>
      <c r="P205" s="139"/>
      <c r="Q205" s="139"/>
      <c r="R205" s="139"/>
      <c r="S205" s="139"/>
      <c r="T205" s="139"/>
      <c r="U205" s="139"/>
      <c r="V205" s="139"/>
      <c r="W205" s="139"/>
      <c r="X205" s="139"/>
      <c r="Y205" s="139"/>
      <c r="Z205" s="139"/>
      <c r="AA205" s="139"/>
      <c r="AB205" s="139"/>
      <c r="AC205" s="139"/>
      <c r="AD205" s="139"/>
      <c r="AE205" s="139"/>
      <c r="AF205" s="139"/>
      <c r="AG205" s="139"/>
      <c r="AH205" s="139"/>
      <c r="AI205" s="139"/>
      <c r="AJ205" s="139"/>
    </row>
    <row r="206" spans="1:36" s="140" customFormat="1">
      <c r="A206" s="212" t="s">
        <v>405</v>
      </c>
      <c r="B206" s="142" t="s">
        <v>402</v>
      </c>
      <c r="C206" s="149" t="s">
        <v>33</v>
      </c>
      <c r="D206" s="148" t="s">
        <v>57</v>
      </c>
      <c r="E206" s="148">
        <v>210</v>
      </c>
      <c r="F206" s="274">
        <v>1.18</v>
      </c>
      <c r="G206" s="274">
        <v>0.74</v>
      </c>
      <c r="H206" s="275">
        <v>1.92</v>
      </c>
      <c r="I206" s="274">
        <v>247.8</v>
      </c>
      <c r="J206" s="274">
        <v>155.4</v>
      </c>
      <c r="K206" s="217">
        <f>H206*E206</f>
        <v>403.2</v>
      </c>
      <c r="L206" s="217"/>
      <c r="M206" s="261"/>
      <c r="N206" s="139"/>
      <c r="O206" s="139"/>
      <c r="P206" s="139"/>
      <c r="Q206" s="139"/>
      <c r="R206" s="139"/>
      <c r="S206" s="139"/>
      <c r="T206" s="139"/>
      <c r="U206" s="139"/>
      <c r="V206" s="139"/>
      <c r="W206" s="139"/>
      <c r="X206" s="139"/>
      <c r="Y206" s="139"/>
      <c r="Z206" s="139"/>
      <c r="AA206" s="139"/>
      <c r="AB206" s="139"/>
      <c r="AC206" s="139"/>
      <c r="AD206" s="139"/>
      <c r="AE206" s="139"/>
      <c r="AF206" s="139"/>
      <c r="AG206" s="139"/>
      <c r="AH206" s="139"/>
      <c r="AI206" s="139"/>
      <c r="AJ206" s="139"/>
    </row>
    <row r="207" spans="1:36" s="140" customFormat="1" ht="30">
      <c r="A207" s="212" t="s">
        <v>406</v>
      </c>
      <c r="B207" s="142" t="s">
        <v>403</v>
      </c>
      <c r="C207" s="149" t="s">
        <v>35</v>
      </c>
      <c r="D207" s="148" t="s">
        <v>57</v>
      </c>
      <c r="E207" s="148">
        <v>210</v>
      </c>
      <c r="F207" s="274">
        <v>7.11</v>
      </c>
      <c r="G207" s="274">
        <v>3.58</v>
      </c>
      <c r="H207" s="275">
        <v>10.690000000000001</v>
      </c>
      <c r="I207" s="274">
        <v>1493.1</v>
      </c>
      <c r="J207" s="274">
        <v>751.8</v>
      </c>
      <c r="K207" s="217">
        <f>H207*E207</f>
        <v>2244.9</v>
      </c>
      <c r="L207" s="217"/>
      <c r="M207" s="261"/>
      <c r="N207" s="139"/>
      <c r="O207" s="139"/>
      <c r="P207" s="139"/>
      <c r="Q207" s="139"/>
      <c r="R207" s="139"/>
      <c r="S207" s="139"/>
      <c r="T207" s="139"/>
      <c r="U207" s="139"/>
      <c r="V207" s="139"/>
      <c r="W207" s="139"/>
      <c r="X207" s="139"/>
      <c r="Y207" s="139"/>
      <c r="Z207" s="139"/>
      <c r="AA207" s="139"/>
      <c r="AB207" s="139"/>
      <c r="AC207" s="139"/>
      <c r="AD207" s="139"/>
      <c r="AE207" s="139"/>
      <c r="AF207" s="139"/>
      <c r="AG207" s="139"/>
      <c r="AH207" s="139"/>
      <c r="AI207" s="139"/>
      <c r="AJ207" s="139"/>
    </row>
    <row r="208" spans="1:36" s="140" customFormat="1">
      <c r="A208" s="212" t="s">
        <v>407</v>
      </c>
      <c r="B208" s="142" t="s">
        <v>46</v>
      </c>
      <c r="C208" s="149" t="s">
        <v>158</v>
      </c>
      <c r="D208" s="148" t="s">
        <v>57</v>
      </c>
      <c r="E208" s="148">
        <v>90</v>
      </c>
      <c r="F208" s="274">
        <v>11.24</v>
      </c>
      <c r="G208" s="274">
        <v>12.98</v>
      </c>
      <c r="H208" s="275">
        <v>24.22</v>
      </c>
      <c r="I208" s="274">
        <v>1011.6</v>
      </c>
      <c r="J208" s="274">
        <v>1168.2</v>
      </c>
      <c r="K208" s="217">
        <f>H208*E208</f>
        <v>2179.7999999999997</v>
      </c>
      <c r="L208" s="217"/>
      <c r="M208" s="261"/>
      <c r="N208" s="139"/>
      <c r="O208" s="139"/>
      <c r="P208" s="139"/>
      <c r="Q208" s="139"/>
      <c r="R208" s="139"/>
      <c r="S208" s="139"/>
      <c r="T208" s="139"/>
      <c r="U208" s="139"/>
      <c r="V208" s="139"/>
      <c r="W208" s="139"/>
      <c r="X208" s="139"/>
      <c r="Y208" s="139"/>
      <c r="Z208" s="139"/>
      <c r="AA208" s="139"/>
      <c r="AB208" s="139"/>
      <c r="AC208" s="139"/>
      <c r="AD208" s="139"/>
      <c r="AE208" s="139"/>
      <c r="AF208" s="139"/>
      <c r="AG208" s="139"/>
      <c r="AH208" s="139"/>
      <c r="AI208" s="139"/>
      <c r="AJ208" s="139"/>
    </row>
    <row r="209" spans="1:36" s="140" customFormat="1">
      <c r="A209" s="212"/>
      <c r="B209" s="142"/>
      <c r="C209" s="149"/>
      <c r="D209" s="148"/>
      <c r="E209" s="148"/>
      <c r="F209" s="274"/>
      <c r="G209" s="274"/>
      <c r="H209" s="275"/>
      <c r="I209" s="274"/>
      <c r="J209" s="274"/>
      <c r="K209" s="276"/>
      <c r="L209" s="217"/>
      <c r="M209" s="261"/>
      <c r="N209" s="139"/>
      <c r="O209" s="139"/>
      <c r="P209" s="139"/>
      <c r="Q209" s="139"/>
      <c r="R209" s="139"/>
      <c r="S209" s="139"/>
      <c r="T209" s="139"/>
      <c r="U209" s="139"/>
      <c r="V209" s="139"/>
      <c r="W209" s="139"/>
      <c r="X209" s="139"/>
      <c r="Y209" s="139"/>
      <c r="Z209" s="139"/>
      <c r="AA209" s="139"/>
      <c r="AB209" s="139"/>
      <c r="AC209" s="139"/>
      <c r="AD209" s="139"/>
      <c r="AE209" s="139"/>
      <c r="AF209" s="139"/>
      <c r="AG209" s="139"/>
      <c r="AH209" s="139"/>
      <c r="AI209" s="139"/>
      <c r="AJ209" s="139"/>
    </row>
    <row r="210" spans="1:36" s="140" customFormat="1">
      <c r="A210" s="205">
        <v>16</v>
      </c>
      <c r="B210" s="206"/>
      <c r="C210" s="207" t="s">
        <v>418</v>
      </c>
      <c r="D210" s="208"/>
      <c r="E210" s="209"/>
      <c r="F210" s="210"/>
      <c r="G210" s="211"/>
      <c r="H210" s="304"/>
      <c r="I210" s="198">
        <v>6420.39</v>
      </c>
      <c r="J210" s="198">
        <v>5122.79</v>
      </c>
      <c r="K210" s="219"/>
      <c r="L210" s="198">
        <f>SUM(K212:K237)</f>
        <v>11543.203200000002</v>
      </c>
      <c r="M210" s="261"/>
      <c r="N210" s="139"/>
      <c r="O210" s="139"/>
      <c r="P210" s="139"/>
      <c r="Q210" s="139"/>
      <c r="R210" s="139"/>
      <c r="S210" s="139"/>
      <c r="T210" s="139"/>
      <c r="U210" s="139"/>
      <c r="V210" s="139"/>
      <c r="W210" s="139"/>
      <c r="X210" s="139"/>
      <c r="Y210" s="139"/>
      <c r="Z210" s="139"/>
      <c r="AA210" s="139"/>
      <c r="AB210" s="139"/>
      <c r="AC210" s="139"/>
      <c r="AD210" s="139"/>
      <c r="AE210" s="139"/>
      <c r="AF210" s="139"/>
      <c r="AG210" s="139"/>
      <c r="AH210" s="139"/>
      <c r="AI210" s="139"/>
      <c r="AJ210" s="139"/>
    </row>
    <row r="211" spans="1:36" s="140" customFormat="1">
      <c r="A211" s="212" t="s">
        <v>428</v>
      </c>
      <c r="B211" s="213"/>
      <c r="C211" s="241" t="s">
        <v>416</v>
      </c>
      <c r="D211" s="215"/>
      <c r="E211" s="216"/>
      <c r="F211" s="217"/>
      <c r="G211" s="217"/>
      <c r="H211" s="218"/>
      <c r="I211" s="217"/>
      <c r="J211" s="217"/>
      <c r="K211" s="217"/>
      <c r="L211" s="217"/>
      <c r="M211" s="261"/>
      <c r="N211" s="139"/>
      <c r="O211" s="139"/>
      <c r="P211" s="139"/>
      <c r="Q211" s="139"/>
      <c r="R211" s="139"/>
      <c r="S211" s="139"/>
      <c r="T211" s="139"/>
      <c r="U211" s="139"/>
      <c r="V211" s="139"/>
      <c r="W211" s="139"/>
      <c r="X211" s="139"/>
      <c r="Y211" s="139"/>
      <c r="Z211" s="139"/>
      <c r="AA211" s="139"/>
      <c r="AB211" s="139"/>
      <c r="AC211" s="139"/>
      <c r="AD211" s="139"/>
      <c r="AE211" s="139"/>
      <c r="AF211" s="139"/>
      <c r="AG211" s="139"/>
      <c r="AH211" s="139"/>
      <c r="AI211" s="139"/>
      <c r="AJ211" s="139"/>
    </row>
    <row r="212" spans="1:36" s="140" customFormat="1" ht="30">
      <c r="A212" s="212" t="s">
        <v>429</v>
      </c>
      <c r="B212" s="213">
        <v>93358</v>
      </c>
      <c r="C212" s="214" t="s">
        <v>180</v>
      </c>
      <c r="D212" s="215" t="s">
        <v>53</v>
      </c>
      <c r="E212" s="216">
        <v>0.89999999999999991</v>
      </c>
      <c r="F212" s="217">
        <v>20.919999999999995</v>
      </c>
      <c r="G212" s="217">
        <v>45.38</v>
      </c>
      <c r="H212" s="218">
        <v>66.3</v>
      </c>
      <c r="I212" s="217">
        <v>18.829999999999998</v>
      </c>
      <c r="J212" s="217">
        <v>40.840000000000003</v>
      </c>
      <c r="K212" s="217">
        <f>H212*E212</f>
        <v>59.669999999999995</v>
      </c>
      <c r="L212" s="217"/>
      <c r="M212" s="261"/>
      <c r="N212" s="139"/>
      <c r="O212" s="139"/>
      <c r="P212" s="139"/>
      <c r="Q212" s="139"/>
      <c r="R212" s="139"/>
      <c r="S212" s="139"/>
      <c r="T212" s="139"/>
      <c r="U212" s="139"/>
      <c r="V212" s="139"/>
      <c r="W212" s="139"/>
      <c r="X212" s="139"/>
      <c r="Y212" s="139"/>
      <c r="Z212" s="139"/>
      <c r="AA212" s="139"/>
      <c r="AB212" s="139"/>
      <c r="AC212" s="139"/>
      <c r="AD212" s="139"/>
      <c r="AE212" s="139"/>
      <c r="AF212" s="139"/>
      <c r="AG212" s="139"/>
      <c r="AH212" s="139"/>
      <c r="AI212" s="139"/>
      <c r="AJ212" s="139"/>
    </row>
    <row r="213" spans="1:36" s="140" customFormat="1" ht="30">
      <c r="A213" s="212" t="s">
        <v>430</v>
      </c>
      <c r="B213" s="213">
        <v>98230</v>
      </c>
      <c r="C213" s="214" t="s">
        <v>172</v>
      </c>
      <c r="D213" s="215" t="s">
        <v>56</v>
      </c>
      <c r="E213" s="216">
        <v>42</v>
      </c>
      <c r="F213" s="217">
        <v>48.32</v>
      </c>
      <c r="G213" s="217">
        <v>40.82</v>
      </c>
      <c r="H213" s="218">
        <v>89.14</v>
      </c>
      <c r="I213" s="217">
        <v>2029.44</v>
      </c>
      <c r="J213" s="217">
        <v>1714.44</v>
      </c>
      <c r="K213" s="217">
        <f>H213*E213</f>
        <v>3743.88</v>
      </c>
      <c r="L213" s="217"/>
      <c r="M213" s="261"/>
      <c r="N213" s="139"/>
      <c r="O213" s="139"/>
      <c r="P213" s="139"/>
      <c r="Q213" s="139"/>
      <c r="R213" s="139"/>
      <c r="S213" s="139"/>
      <c r="T213" s="139"/>
      <c r="U213" s="139"/>
      <c r="V213" s="139"/>
      <c r="W213" s="139"/>
      <c r="X213" s="139"/>
      <c r="Y213" s="139"/>
      <c r="Z213" s="139"/>
      <c r="AA213" s="139"/>
      <c r="AB213" s="139"/>
      <c r="AC213" s="139"/>
      <c r="AD213" s="139"/>
      <c r="AE213" s="139"/>
      <c r="AF213" s="139"/>
      <c r="AG213" s="139"/>
      <c r="AH213" s="139"/>
      <c r="AI213" s="139"/>
      <c r="AJ213" s="139"/>
    </row>
    <row r="214" spans="1:36" s="140" customFormat="1" ht="45">
      <c r="A214" s="212" t="s">
        <v>431</v>
      </c>
      <c r="B214" s="213">
        <v>92777</v>
      </c>
      <c r="C214" s="214" t="s">
        <v>177</v>
      </c>
      <c r="D214" s="215" t="s">
        <v>54</v>
      </c>
      <c r="E214" s="216">
        <v>24.57</v>
      </c>
      <c r="F214" s="217">
        <v>7.37</v>
      </c>
      <c r="G214" s="217">
        <v>2.71</v>
      </c>
      <c r="H214" s="218">
        <v>10.08</v>
      </c>
      <c r="I214" s="217">
        <v>181.08</v>
      </c>
      <c r="J214" s="217">
        <v>66.58</v>
      </c>
      <c r="K214" s="217">
        <f>H214*E214</f>
        <v>247.66560000000001</v>
      </c>
      <c r="L214" s="217"/>
      <c r="M214" s="261"/>
      <c r="N214" s="139"/>
      <c r="O214" s="139"/>
      <c r="P214" s="139"/>
      <c r="Q214" s="139"/>
      <c r="R214" s="139"/>
      <c r="S214" s="139"/>
      <c r="T214" s="139"/>
      <c r="U214" s="139"/>
      <c r="V214" s="139"/>
      <c r="W214" s="139"/>
      <c r="X214" s="139"/>
      <c r="Y214" s="139"/>
      <c r="Z214" s="139"/>
      <c r="AA214" s="139"/>
      <c r="AB214" s="139"/>
      <c r="AC214" s="139"/>
      <c r="AD214" s="139"/>
      <c r="AE214" s="139"/>
      <c r="AF214" s="139"/>
      <c r="AG214" s="139"/>
      <c r="AH214" s="139"/>
      <c r="AI214" s="139"/>
      <c r="AJ214" s="139"/>
    </row>
    <row r="215" spans="1:36" s="140" customFormat="1">
      <c r="A215" s="212"/>
      <c r="B215" s="213"/>
      <c r="C215" s="214" t="s">
        <v>58</v>
      </c>
      <c r="D215" s="215" t="s">
        <v>58</v>
      </c>
      <c r="E215" s="216"/>
      <c r="F215" s="217" t="s">
        <v>58</v>
      </c>
      <c r="G215" s="217" t="s">
        <v>58</v>
      </c>
      <c r="H215" s="218" t="s">
        <v>58</v>
      </c>
      <c r="I215" s="217" t="s">
        <v>58</v>
      </c>
      <c r="J215" s="217" t="s">
        <v>58</v>
      </c>
      <c r="K215" s="217" t="s">
        <v>58</v>
      </c>
      <c r="L215" s="217"/>
      <c r="M215" s="261"/>
      <c r="N215" s="139"/>
      <c r="O215" s="139"/>
      <c r="P215" s="139"/>
      <c r="Q215" s="139"/>
      <c r="R215" s="139"/>
      <c r="S215" s="139"/>
      <c r="T215" s="139"/>
      <c r="U215" s="139"/>
      <c r="V215" s="139"/>
      <c r="W215" s="139"/>
      <c r="X215" s="139"/>
      <c r="Y215" s="139"/>
      <c r="Z215" s="139"/>
      <c r="AA215" s="139"/>
      <c r="AB215" s="139"/>
      <c r="AC215" s="139"/>
      <c r="AD215" s="139"/>
      <c r="AE215" s="139"/>
      <c r="AF215" s="139"/>
      <c r="AG215" s="139"/>
      <c r="AH215" s="139"/>
      <c r="AI215" s="139"/>
      <c r="AJ215" s="139"/>
    </row>
    <row r="216" spans="1:36" s="140" customFormat="1">
      <c r="A216" s="212" t="s">
        <v>432</v>
      </c>
      <c r="B216" s="213"/>
      <c r="C216" s="241" t="s">
        <v>417</v>
      </c>
      <c r="D216" s="215" t="s">
        <v>58</v>
      </c>
      <c r="E216" s="216"/>
      <c r="F216" s="217" t="s">
        <v>58</v>
      </c>
      <c r="G216" s="217" t="s">
        <v>58</v>
      </c>
      <c r="H216" s="218" t="s">
        <v>58</v>
      </c>
      <c r="I216" s="217" t="s">
        <v>58</v>
      </c>
      <c r="J216" s="217" t="s">
        <v>58</v>
      </c>
      <c r="K216" s="217" t="s">
        <v>58</v>
      </c>
      <c r="L216" s="217"/>
      <c r="M216" s="261"/>
      <c r="N216" s="139"/>
      <c r="O216" s="139"/>
      <c r="P216" s="139"/>
      <c r="Q216" s="139"/>
      <c r="R216" s="139"/>
      <c r="S216" s="139"/>
      <c r="T216" s="139"/>
      <c r="U216" s="139"/>
      <c r="V216" s="139"/>
      <c r="W216" s="139"/>
      <c r="X216" s="139"/>
      <c r="Y216" s="139"/>
      <c r="Z216" s="139"/>
      <c r="AA216" s="139"/>
      <c r="AB216" s="139"/>
      <c r="AC216" s="139"/>
      <c r="AD216" s="139"/>
      <c r="AE216" s="139"/>
      <c r="AF216" s="139"/>
      <c r="AG216" s="139"/>
      <c r="AH216" s="139"/>
      <c r="AI216" s="139"/>
      <c r="AJ216" s="139"/>
    </row>
    <row r="217" spans="1:36" s="140" customFormat="1" ht="45">
      <c r="A217" s="212" t="s">
        <v>433</v>
      </c>
      <c r="B217" s="213">
        <v>92410</v>
      </c>
      <c r="C217" s="214" t="s">
        <v>40</v>
      </c>
      <c r="D217" s="215" t="s">
        <v>57</v>
      </c>
      <c r="E217" s="216">
        <v>12</v>
      </c>
      <c r="F217" s="217">
        <v>50.470000000000006</v>
      </c>
      <c r="G217" s="217">
        <v>63.68</v>
      </c>
      <c r="H217" s="218">
        <v>114.15</v>
      </c>
      <c r="I217" s="217">
        <v>605.64</v>
      </c>
      <c r="J217" s="217">
        <v>764.16</v>
      </c>
      <c r="K217" s="217">
        <f>H217*E217</f>
        <v>1369.8000000000002</v>
      </c>
      <c r="L217" s="217"/>
      <c r="M217" s="261"/>
      <c r="N217" s="139"/>
      <c r="O217" s="139"/>
      <c r="P217" s="139"/>
      <c r="Q217" s="139"/>
      <c r="R217" s="139"/>
      <c r="S217" s="139"/>
      <c r="T217" s="139"/>
      <c r="U217" s="139"/>
      <c r="V217" s="139"/>
      <c r="W217" s="139"/>
      <c r="X217" s="139"/>
      <c r="Y217" s="139"/>
      <c r="Z217" s="139"/>
      <c r="AA217" s="139"/>
      <c r="AB217" s="139"/>
      <c r="AC217" s="139"/>
      <c r="AD217" s="139"/>
      <c r="AE217" s="139"/>
      <c r="AF217" s="139"/>
      <c r="AG217" s="139"/>
      <c r="AH217" s="139"/>
      <c r="AI217" s="139"/>
      <c r="AJ217" s="139"/>
    </row>
    <row r="218" spans="1:36" s="140" customFormat="1" ht="45">
      <c r="A218" s="212" t="s">
        <v>434</v>
      </c>
      <c r="B218" s="213">
        <v>92777</v>
      </c>
      <c r="C218" s="214" t="s">
        <v>177</v>
      </c>
      <c r="D218" s="215" t="s">
        <v>54</v>
      </c>
      <c r="E218" s="216">
        <v>31.6</v>
      </c>
      <c r="F218" s="217">
        <v>7.37</v>
      </c>
      <c r="G218" s="217">
        <v>2.71</v>
      </c>
      <c r="H218" s="218">
        <v>10.08</v>
      </c>
      <c r="I218" s="217">
        <v>232.89</v>
      </c>
      <c r="J218" s="217">
        <v>85.64</v>
      </c>
      <c r="K218" s="217">
        <f>H218*E218</f>
        <v>318.52800000000002</v>
      </c>
      <c r="L218" s="217"/>
      <c r="M218" s="261"/>
      <c r="N218" s="139"/>
      <c r="O218" s="139"/>
      <c r="P218" s="139"/>
      <c r="Q218" s="139"/>
      <c r="R218" s="139"/>
      <c r="S218" s="139"/>
      <c r="T218" s="139"/>
      <c r="U218" s="139"/>
      <c r="V218" s="139"/>
      <c r="W218" s="139"/>
      <c r="X218" s="139"/>
      <c r="Y218" s="139"/>
      <c r="Z218" s="139"/>
      <c r="AA218" s="139"/>
      <c r="AB218" s="139"/>
      <c r="AC218" s="139"/>
      <c r="AD218" s="139"/>
      <c r="AE218" s="139"/>
      <c r="AF218" s="139"/>
      <c r="AG218" s="139"/>
      <c r="AH218" s="139"/>
      <c r="AI218" s="139"/>
      <c r="AJ218" s="139"/>
    </row>
    <row r="219" spans="1:36" s="140" customFormat="1" ht="45">
      <c r="A219" s="212" t="s">
        <v>435</v>
      </c>
      <c r="B219" s="213">
        <v>92775</v>
      </c>
      <c r="C219" s="214" t="s">
        <v>176</v>
      </c>
      <c r="D219" s="215" t="s">
        <v>54</v>
      </c>
      <c r="E219" s="216">
        <v>16.466666666666669</v>
      </c>
      <c r="F219" s="217">
        <v>7.14</v>
      </c>
      <c r="G219" s="217">
        <v>5.47</v>
      </c>
      <c r="H219" s="218">
        <v>12.61</v>
      </c>
      <c r="I219" s="217">
        <v>117.57</v>
      </c>
      <c r="J219" s="217">
        <v>90.07</v>
      </c>
      <c r="K219" s="217">
        <f>H219*E219</f>
        <v>207.64466666666669</v>
      </c>
      <c r="L219" s="217"/>
      <c r="M219" s="261"/>
      <c r="N219" s="139"/>
      <c r="O219" s="139"/>
      <c r="P219" s="139"/>
      <c r="Q219" s="139"/>
      <c r="R219" s="139"/>
      <c r="S219" s="139"/>
      <c r="T219" s="139"/>
      <c r="U219" s="139"/>
      <c r="V219" s="139"/>
      <c r="W219" s="139"/>
      <c r="X219" s="139"/>
      <c r="Y219" s="139"/>
      <c r="Z219" s="139"/>
      <c r="AA219" s="139"/>
      <c r="AB219" s="139"/>
      <c r="AC219" s="139"/>
      <c r="AD219" s="139"/>
      <c r="AE219" s="139"/>
      <c r="AF219" s="139"/>
      <c r="AG219" s="139"/>
      <c r="AH219" s="139"/>
      <c r="AI219" s="139"/>
      <c r="AJ219" s="139"/>
    </row>
    <row r="220" spans="1:36" s="140" customFormat="1" ht="45">
      <c r="A220" s="212" t="s">
        <v>436</v>
      </c>
      <c r="B220" s="213">
        <v>92726</v>
      </c>
      <c r="C220" s="214" t="s">
        <v>90</v>
      </c>
      <c r="D220" s="215" t="s">
        <v>53</v>
      </c>
      <c r="E220" s="216">
        <v>0.89999999999999991</v>
      </c>
      <c r="F220" s="217">
        <v>271.08999999999997</v>
      </c>
      <c r="G220" s="217">
        <v>16.37</v>
      </c>
      <c r="H220" s="218">
        <v>287.45999999999998</v>
      </c>
      <c r="I220" s="217">
        <v>243.98</v>
      </c>
      <c r="J220" s="217">
        <v>14.73</v>
      </c>
      <c r="K220" s="217">
        <f>H220*E220</f>
        <v>258.71399999999994</v>
      </c>
      <c r="L220" s="217"/>
      <c r="M220" s="261"/>
      <c r="N220" s="139"/>
      <c r="O220" s="139"/>
      <c r="P220" s="139"/>
      <c r="Q220" s="139"/>
      <c r="R220" s="139"/>
      <c r="S220" s="139"/>
      <c r="T220" s="139"/>
      <c r="U220" s="139"/>
      <c r="V220" s="139"/>
      <c r="W220" s="139"/>
      <c r="X220" s="139"/>
      <c r="Y220" s="139"/>
      <c r="Z220" s="139"/>
      <c r="AA220" s="139"/>
      <c r="AB220" s="139"/>
      <c r="AC220" s="139"/>
      <c r="AD220" s="139"/>
      <c r="AE220" s="139"/>
      <c r="AF220" s="139"/>
      <c r="AG220" s="139"/>
      <c r="AH220" s="139"/>
      <c r="AI220" s="139"/>
      <c r="AJ220" s="139"/>
    </row>
    <row r="221" spans="1:36" s="140" customFormat="1" ht="30">
      <c r="A221" s="212" t="s">
        <v>437</v>
      </c>
      <c r="B221" s="213" t="s">
        <v>17</v>
      </c>
      <c r="C221" s="214" t="s">
        <v>95</v>
      </c>
      <c r="D221" s="215" t="s">
        <v>57</v>
      </c>
      <c r="E221" s="216">
        <v>15</v>
      </c>
      <c r="F221" s="217">
        <v>4.29</v>
      </c>
      <c r="G221" s="217">
        <v>4.63</v>
      </c>
      <c r="H221" s="218">
        <v>8.92</v>
      </c>
      <c r="I221" s="217">
        <v>64.349999999999994</v>
      </c>
      <c r="J221" s="217">
        <v>69.45</v>
      </c>
      <c r="K221" s="217">
        <f>H221*E221</f>
        <v>133.80000000000001</v>
      </c>
      <c r="L221" s="217"/>
      <c r="M221" s="261"/>
      <c r="N221" s="139"/>
      <c r="O221" s="139"/>
      <c r="P221" s="139"/>
      <c r="Q221" s="139"/>
      <c r="R221" s="139"/>
      <c r="S221" s="139"/>
      <c r="T221" s="139"/>
      <c r="U221" s="139"/>
      <c r="V221" s="139"/>
      <c r="W221" s="139"/>
      <c r="X221" s="139"/>
      <c r="Y221" s="139"/>
      <c r="Z221" s="139"/>
      <c r="AA221" s="139"/>
      <c r="AB221" s="139"/>
      <c r="AC221" s="139"/>
      <c r="AD221" s="139"/>
      <c r="AE221" s="139"/>
      <c r="AF221" s="139"/>
      <c r="AG221" s="139"/>
      <c r="AH221" s="139"/>
      <c r="AI221" s="139"/>
      <c r="AJ221" s="139"/>
    </row>
    <row r="222" spans="1:36" s="140" customFormat="1">
      <c r="A222" s="212"/>
      <c r="B222" s="213"/>
      <c r="C222" s="214" t="s">
        <v>58</v>
      </c>
      <c r="D222" s="215" t="s">
        <v>58</v>
      </c>
      <c r="E222" s="216"/>
      <c r="F222" s="217" t="s">
        <v>58</v>
      </c>
      <c r="G222" s="217" t="s">
        <v>58</v>
      </c>
      <c r="H222" s="218" t="s">
        <v>58</v>
      </c>
      <c r="I222" s="217" t="s">
        <v>58</v>
      </c>
      <c r="J222" s="217" t="s">
        <v>58</v>
      </c>
      <c r="K222" s="217" t="s">
        <v>58</v>
      </c>
      <c r="L222" s="217"/>
      <c r="M222" s="261"/>
      <c r="N222" s="139"/>
      <c r="O222" s="139"/>
      <c r="P222" s="139"/>
      <c r="Q222" s="139"/>
      <c r="R222" s="139"/>
      <c r="S222" s="139"/>
      <c r="T222" s="139"/>
      <c r="U222" s="139"/>
      <c r="V222" s="139"/>
      <c r="W222" s="139"/>
      <c r="X222" s="139"/>
      <c r="Y222" s="139"/>
      <c r="Z222" s="139"/>
      <c r="AA222" s="139"/>
      <c r="AB222" s="139"/>
      <c r="AC222" s="139"/>
      <c r="AD222" s="139"/>
      <c r="AE222" s="139"/>
      <c r="AF222" s="139"/>
      <c r="AG222" s="139"/>
      <c r="AH222" s="139"/>
      <c r="AI222" s="139"/>
      <c r="AJ222" s="139"/>
    </row>
    <row r="223" spans="1:36" s="140" customFormat="1">
      <c r="A223" s="212" t="s">
        <v>438</v>
      </c>
      <c r="B223" s="213"/>
      <c r="C223" s="241" t="s">
        <v>419</v>
      </c>
      <c r="D223" s="215" t="s">
        <v>58</v>
      </c>
      <c r="E223" s="216"/>
      <c r="F223" s="217" t="s">
        <v>58</v>
      </c>
      <c r="G223" s="217" t="s">
        <v>58</v>
      </c>
      <c r="H223" s="218" t="s">
        <v>58</v>
      </c>
      <c r="I223" s="217" t="s">
        <v>58</v>
      </c>
      <c r="J223" s="217" t="s">
        <v>58</v>
      </c>
      <c r="K223" s="217" t="s">
        <v>58</v>
      </c>
      <c r="L223" s="217"/>
      <c r="M223" s="261"/>
      <c r="N223" s="139"/>
      <c r="O223" s="139"/>
      <c r="P223" s="139"/>
      <c r="Q223" s="139"/>
      <c r="R223" s="139"/>
      <c r="S223" s="139"/>
      <c r="T223" s="139"/>
      <c r="U223" s="139"/>
      <c r="V223" s="139"/>
      <c r="W223" s="139"/>
      <c r="X223" s="139"/>
      <c r="Y223" s="139"/>
      <c r="Z223" s="139"/>
      <c r="AA223" s="139"/>
      <c r="AB223" s="139"/>
      <c r="AC223" s="139"/>
      <c r="AD223" s="139"/>
      <c r="AE223" s="139"/>
      <c r="AF223" s="139"/>
      <c r="AG223" s="139"/>
      <c r="AH223" s="139"/>
      <c r="AI223" s="139"/>
      <c r="AJ223" s="139"/>
    </row>
    <row r="224" spans="1:36" s="140" customFormat="1" ht="45">
      <c r="A224" s="212" t="s">
        <v>439</v>
      </c>
      <c r="B224" s="213">
        <v>92410</v>
      </c>
      <c r="C224" s="214" t="s">
        <v>40</v>
      </c>
      <c r="D224" s="215" t="s">
        <v>57</v>
      </c>
      <c r="E224" s="216">
        <v>12.599999999999998</v>
      </c>
      <c r="F224" s="217">
        <v>50.470000000000006</v>
      </c>
      <c r="G224" s="217">
        <v>63.68</v>
      </c>
      <c r="H224" s="218">
        <v>114.15</v>
      </c>
      <c r="I224" s="217">
        <v>635.91999999999996</v>
      </c>
      <c r="J224" s="217">
        <v>802.37</v>
      </c>
      <c r="K224" s="217">
        <f>H224*E224</f>
        <v>1438.2899999999997</v>
      </c>
      <c r="L224" s="217"/>
      <c r="M224" s="261"/>
      <c r="N224" s="139"/>
      <c r="O224" s="139"/>
      <c r="P224" s="139"/>
      <c r="Q224" s="139"/>
      <c r="R224" s="139"/>
      <c r="S224" s="139"/>
      <c r="T224" s="139"/>
      <c r="U224" s="139"/>
      <c r="V224" s="139"/>
      <c r="W224" s="139"/>
      <c r="X224" s="139"/>
      <c r="Y224" s="139"/>
      <c r="Z224" s="139"/>
      <c r="AA224" s="139"/>
      <c r="AB224" s="139"/>
      <c r="AC224" s="139"/>
      <c r="AD224" s="139"/>
      <c r="AE224" s="139"/>
      <c r="AF224" s="139"/>
      <c r="AG224" s="139"/>
      <c r="AH224" s="139"/>
      <c r="AI224" s="139"/>
      <c r="AJ224" s="139"/>
    </row>
    <row r="225" spans="1:36" s="140" customFormat="1" ht="45">
      <c r="A225" s="212" t="s">
        <v>440</v>
      </c>
      <c r="B225" s="213">
        <v>92779</v>
      </c>
      <c r="C225" s="214" t="s">
        <v>178</v>
      </c>
      <c r="D225" s="215" t="s">
        <v>54</v>
      </c>
      <c r="E225" s="216">
        <v>22.12</v>
      </c>
      <c r="F225" s="217">
        <v>5.74</v>
      </c>
      <c r="G225" s="217">
        <v>1.37</v>
      </c>
      <c r="H225" s="218">
        <v>7.11</v>
      </c>
      <c r="I225" s="217">
        <v>126.97</v>
      </c>
      <c r="J225" s="217">
        <v>30.3</v>
      </c>
      <c r="K225" s="217">
        <f>H225*E225</f>
        <v>157.2732</v>
      </c>
      <c r="L225" s="217"/>
      <c r="M225" s="261"/>
      <c r="N225" s="139"/>
      <c r="O225" s="139"/>
      <c r="P225" s="139"/>
      <c r="Q225" s="139"/>
      <c r="R225" s="139"/>
      <c r="S225" s="139"/>
      <c r="T225" s="139"/>
      <c r="U225" s="139"/>
      <c r="V225" s="139"/>
      <c r="W225" s="139"/>
      <c r="X225" s="139"/>
      <c r="Y225" s="139"/>
      <c r="Z225" s="139"/>
      <c r="AA225" s="139"/>
      <c r="AB225" s="139"/>
      <c r="AC225" s="139"/>
      <c r="AD225" s="139"/>
      <c r="AE225" s="139"/>
      <c r="AF225" s="139"/>
      <c r="AG225" s="139"/>
      <c r="AH225" s="139"/>
      <c r="AI225" s="139"/>
      <c r="AJ225" s="139"/>
    </row>
    <row r="226" spans="1:36" s="140" customFormat="1" ht="45">
      <c r="A226" s="212" t="s">
        <v>441</v>
      </c>
      <c r="B226" s="213">
        <v>92775</v>
      </c>
      <c r="C226" s="214" t="s">
        <v>176</v>
      </c>
      <c r="D226" s="215" t="s">
        <v>54</v>
      </c>
      <c r="E226" s="216">
        <v>11.526666666666667</v>
      </c>
      <c r="F226" s="217">
        <v>7.14</v>
      </c>
      <c r="G226" s="217">
        <v>5.47</v>
      </c>
      <c r="H226" s="218">
        <v>12.61</v>
      </c>
      <c r="I226" s="217">
        <v>82.3</v>
      </c>
      <c r="J226" s="217">
        <v>63.05</v>
      </c>
      <c r="K226" s="217">
        <f>H226*E226</f>
        <v>145.35126666666667</v>
      </c>
      <c r="L226" s="217"/>
      <c r="M226" s="261"/>
      <c r="N226" s="139"/>
      <c r="O226" s="139"/>
      <c r="P226" s="139"/>
      <c r="Q226" s="139"/>
      <c r="R226" s="139"/>
      <c r="S226" s="139"/>
      <c r="T226" s="139"/>
      <c r="U226" s="139"/>
      <c r="V226" s="139"/>
      <c r="W226" s="139"/>
      <c r="X226" s="139"/>
      <c r="Y226" s="139"/>
      <c r="Z226" s="139"/>
      <c r="AA226" s="139"/>
      <c r="AB226" s="139"/>
      <c r="AC226" s="139"/>
      <c r="AD226" s="139"/>
      <c r="AE226" s="139"/>
      <c r="AF226" s="139"/>
      <c r="AG226" s="139"/>
      <c r="AH226" s="139"/>
      <c r="AI226" s="139"/>
      <c r="AJ226" s="139"/>
    </row>
    <row r="227" spans="1:36" s="140" customFormat="1" ht="45">
      <c r="A227" s="212" t="s">
        <v>442</v>
      </c>
      <c r="B227" s="213">
        <v>92726</v>
      </c>
      <c r="C227" s="214" t="s">
        <v>90</v>
      </c>
      <c r="D227" s="215" t="s">
        <v>53</v>
      </c>
      <c r="E227" s="216">
        <v>0.63</v>
      </c>
      <c r="F227" s="217">
        <v>271.08999999999997</v>
      </c>
      <c r="G227" s="217">
        <v>16.37</v>
      </c>
      <c r="H227" s="218">
        <v>287.45999999999998</v>
      </c>
      <c r="I227" s="217">
        <v>170.79</v>
      </c>
      <c r="J227" s="217">
        <v>10.31</v>
      </c>
      <c r="K227" s="217">
        <f>H227*E227</f>
        <v>181.09979999999999</v>
      </c>
      <c r="L227" s="217"/>
      <c r="M227" s="261"/>
      <c r="N227" s="139"/>
      <c r="O227" s="139"/>
      <c r="P227" s="139"/>
      <c r="Q227" s="139"/>
      <c r="R227" s="139"/>
      <c r="S227" s="139"/>
      <c r="T227" s="139"/>
      <c r="U227" s="139"/>
      <c r="V227" s="139"/>
      <c r="W227" s="139"/>
      <c r="X227" s="139"/>
      <c r="Y227" s="139"/>
      <c r="Z227" s="139"/>
      <c r="AA227" s="139"/>
      <c r="AB227" s="139"/>
      <c r="AC227" s="139"/>
      <c r="AD227" s="139"/>
      <c r="AE227" s="139"/>
      <c r="AF227" s="139"/>
      <c r="AG227" s="139"/>
      <c r="AH227" s="139"/>
      <c r="AI227" s="139"/>
      <c r="AJ227" s="139"/>
    </row>
    <row r="228" spans="1:36" s="140" customFormat="1">
      <c r="A228" s="212"/>
      <c r="B228" s="142"/>
      <c r="C228" s="149"/>
      <c r="D228" s="148"/>
      <c r="E228" s="148"/>
      <c r="F228" s="274"/>
      <c r="G228" s="274"/>
      <c r="H228" s="275"/>
      <c r="I228" s="274"/>
      <c r="J228" s="274"/>
      <c r="K228" s="276"/>
      <c r="L228" s="217"/>
      <c r="M228" s="261"/>
      <c r="N228" s="139"/>
      <c r="O228" s="139"/>
      <c r="P228" s="139"/>
      <c r="Q228" s="139"/>
      <c r="R228" s="139"/>
      <c r="S228" s="139"/>
      <c r="T228" s="139"/>
      <c r="U228" s="139"/>
      <c r="V228" s="139"/>
      <c r="W228" s="139"/>
      <c r="X228" s="139"/>
      <c r="Y228" s="139"/>
      <c r="Z228" s="139"/>
      <c r="AA228" s="139"/>
      <c r="AB228" s="139"/>
      <c r="AC228" s="139"/>
      <c r="AD228" s="139"/>
      <c r="AE228" s="139"/>
      <c r="AF228" s="139"/>
      <c r="AG228" s="139"/>
      <c r="AH228" s="139"/>
      <c r="AI228" s="139"/>
      <c r="AJ228" s="139"/>
    </row>
    <row r="229" spans="1:36" s="140" customFormat="1">
      <c r="A229" s="212" t="s">
        <v>443</v>
      </c>
      <c r="B229" s="213"/>
      <c r="C229" s="241" t="s">
        <v>455</v>
      </c>
      <c r="D229" s="215" t="s">
        <v>58</v>
      </c>
      <c r="E229" s="216"/>
      <c r="F229" s="217" t="s">
        <v>58</v>
      </c>
      <c r="G229" s="217" t="s">
        <v>58</v>
      </c>
      <c r="H229" s="218" t="s">
        <v>58</v>
      </c>
      <c r="I229" s="217" t="s">
        <v>58</v>
      </c>
      <c r="J229" s="217" t="s">
        <v>58</v>
      </c>
      <c r="K229" s="217" t="s">
        <v>58</v>
      </c>
      <c r="L229" s="217"/>
      <c r="M229" s="261"/>
      <c r="N229" s="139"/>
      <c r="O229" s="139"/>
      <c r="P229" s="139"/>
      <c r="Q229" s="139"/>
      <c r="R229" s="139"/>
      <c r="S229" s="139"/>
      <c r="T229" s="139"/>
      <c r="U229" s="139"/>
      <c r="V229" s="139"/>
      <c r="W229" s="139"/>
      <c r="X229" s="139"/>
      <c r="Y229" s="139"/>
      <c r="Z229" s="139"/>
      <c r="AA229" s="139"/>
      <c r="AB229" s="139"/>
      <c r="AC229" s="139"/>
      <c r="AD229" s="139"/>
      <c r="AE229" s="139"/>
      <c r="AF229" s="139"/>
      <c r="AG229" s="139"/>
      <c r="AH229" s="139"/>
      <c r="AI229" s="139"/>
      <c r="AJ229" s="139"/>
    </row>
    <row r="230" spans="1:36" s="140" customFormat="1" ht="45">
      <c r="A230" s="212" t="s">
        <v>444</v>
      </c>
      <c r="B230" s="213">
        <v>92410</v>
      </c>
      <c r="C230" s="214" t="s">
        <v>40</v>
      </c>
      <c r="D230" s="215" t="s">
        <v>57</v>
      </c>
      <c r="E230" s="216">
        <v>12</v>
      </c>
      <c r="F230" s="217">
        <v>50.470000000000006</v>
      </c>
      <c r="G230" s="217">
        <v>63.68</v>
      </c>
      <c r="H230" s="218">
        <v>114.15</v>
      </c>
      <c r="I230" s="217">
        <v>605.64</v>
      </c>
      <c r="J230" s="217">
        <v>764.16</v>
      </c>
      <c r="K230" s="217">
        <f>H230*E230</f>
        <v>1369.8000000000002</v>
      </c>
      <c r="L230" s="217"/>
      <c r="M230" s="261"/>
      <c r="N230" s="139"/>
      <c r="O230" s="139"/>
      <c r="P230" s="139"/>
      <c r="Q230" s="139"/>
      <c r="R230" s="139"/>
      <c r="S230" s="139"/>
      <c r="T230" s="139"/>
      <c r="U230" s="139"/>
      <c r="V230" s="139"/>
      <c r="W230" s="139"/>
      <c r="X230" s="139"/>
      <c r="Y230" s="139"/>
      <c r="Z230" s="139"/>
      <c r="AA230" s="139"/>
      <c r="AB230" s="139"/>
      <c r="AC230" s="139"/>
      <c r="AD230" s="139"/>
      <c r="AE230" s="139"/>
      <c r="AF230" s="139"/>
      <c r="AG230" s="139"/>
      <c r="AH230" s="139"/>
      <c r="AI230" s="139"/>
      <c r="AJ230" s="139"/>
    </row>
    <row r="231" spans="1:36" s="140" customFormat="1" ht="45">
      <c r="A231" s="212" t="s">
        <v>445</v>
      </c>
      <c r="B231" s="213">
        <v>92777</v>
      </c>
      <c r="C231" s="214" t="s">
        <v>177</v>
      </c>
      <c r="D231" s="215" t="s">
        <v>54</v>
      </c>
      <c r="E231" s="216">
        <v>31.6</v>
      </c>
      <c r="F231" s="217">
        <v>7.37</v>
      </c>
      <c r="G231" s="217">
        <v>2.71</v>
      </c>
      <c r="H231" s="218">
        <v>10.08</v>
      </c>
      <c r="I231" s="217">
        <v>232.89</v>
      </c>
      <c r="J231" s="217">
        <v>85.64</v>
      </c>
      <c r="K231" s="217">
        <f>H231*E231</f>
        <v>318.52800000000002</v>
      </c>
      <c r="L231" s="217"/>
      <c r="M231" s="261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  <c r="Z231" s="139"/>
      <c r="AA231" s="139"/>
      <c r="AB231" s="139"/>
      <c r="AC231" s="139"/>
      <c r="AD231" s="139"/>
      <c r="AE231" s="139"/>
      <c r="AF231" s="139"/>
      <c r="AG231" s="139"/>
      <c r="AH231" s="139"/>
      <c r="AI231" s="139"/>
      <c r="AJ231" s="139"/>
    </row>
    <row r="232" spans="1:36" s="140" customFormat="1" ht="45">
      <c r="A232" s="212" t="s">
        <v>446</v>
      </c>
      <c r="B232" s="213">
        <v>92775</v>
      </c>
      <c r="C232" s="214" t="s">
        <v>176</v>
      </c>
      <c r="D232" s="215" t="s">
        <v>54</v>
      </c>
      <c r="E232" s="216">
        <v>16.466666666666669</v>
      </c>
      <c r="F232" s="217">
        <v>7.14</v>
      </c>
      <c r="G232" s="217">
        <v>5.47</v>
      </c>
      <c r="H232" s="218">
        <v>12.61</v>
      </c>
      <c r="I232" s="217">
        <v>117.57</v>
      </c>
      <c r="J232" s="217">
        <v>90.07</v>
      </c>
      <c r="K232" s="217">
        <f>H232*E232</f>
        <v>207.64466666666669</v>
      </c>
      <c r="L232" s="217"/>
      <c r="M232" s="261"/>
      <c r="N232" s="139"/>
      <c r="O232" s="139"/>
      <c r="P232" s="139"/>
      <c r="Q232" s="139"/>
      <c r="R232" s="139"/>
      <c r="S232" s="139"/>
      <c r="T232" s="139"/>
      <c r="U232" s="139"/>
      <c r="V232" s="139"/>
      <c r="W232" s="139"/>
      <c r="X232" s="139"/>
      <c r="Y232" s="139"/>
      <c r="Z232" s="139"/>
      <c r="AA232" s="139"/>
      <c r="AB232" s="139"/>
      <c r="AC232" s="139"/>
      <c r="AD232" s="139"/>
      <c r="AE232" s="139"/>
      <c r="AF232" s="139"/>
      <c r="AG232" s="139"/>
      <c r="AH232" s="139"/>
      <c r="AI232" s="139"/>
      <c r="AJ232" s="139"/>
    </row>
    <row r="233" spans="1:36" s="140" customFormat="1" ht="45">
      <c r="A233" s="212" t="s">
        <v>447</v>
      </c>
      <c r="B233" s="213">
        <v>92726</v>
      </c>
      <c r="C233" s="214" t="s">
        <v>90</v>
      </c>
      <c r="D233" s="215" t="s">
        <v>53</v>
      </c>
      <c r="E233" s="216">
        <v>0.89999999999999991</v>
      </c>
      <c r="F233" s="217">
        <v>271.08999999999997</v>
      </c>
      <c r="G233" s="217">
        <v>16.37</v>
      </c>
      <c r="H233" s="218">
        <v>287.45999999999998</v>
      </c>
      <c r="I233" s="217">
        <v>243.98</v>
      </c>
      <c r="J233" s="217">
        <v>14.73</v>
      </c>
      <c r="K233" s="217">
        <f>H233*E233</f>
        <v>258.71399999999994</v>
      </c>
      <c r="L233" s="217"/>
      <c r="M233" s="261"/>
      <c r="N233" s="139"/>
      <c r="O233" s="139"/>
      <c r="P233" s="139"/>
      <c r="Q233" s="139"/>
      <c r="R233" s="139"/>
      <c r="S233" s="139"/>
      <c r="T233" s="139"/>
      <c r="U233" s="139"/>
      <c r="V233" s="139"/>
      <c r="W233" s="139"/>
      <c r="X233" s="139"/>
      <c r="Y233" s="139"/>
      <c r="Z233" s="139"/>
      <c r="AA233" s="139"/>
      <c r="AB233" s="139"/>
      <c r="AC233" s="139"/>
      <c r="AD233" s="139"/>
      <c r="AE233" s="139"/>
      <c r="AF233" s="139"/>
      <c r="AG233" s="139"/>
      <c r="AH233" s="139"/>
      <c r="AI233" s="139"/>
      <c r="AJ233" s="139"/>
    </row>
    <row r="234" spans="1:36" s="140" customFormat="1" ht="30">
      <c r="A234" s="212" t="s">
        <v>448</v>
      </c>
      <c r="B234" s="213" t="s">
        <v>17</v>
      </c>
      <c r="C234" s="214" t="s">
        <v>95</v>
      </c>
      <c r="D234" s="215" t="s">
        <v>57</v>
      </c>
      <c r="E234" s="216">
        <v>15</v>
      </c>
      <c r="F234" s="217">
        <v>4.29</v>
      </c>
      <c r="G234" s="217">
        <v>4.63</v>
      </c>
      <c r="H234" s="218">
        <v>8.92</v>
      </c>
      <c r="I234" s="217">
        <v>64.349999999999994</v>
      </c>
      <c r="J234" s="217">
        <v>69.45</v>
      </c>
      <c r="K234" s="217">
        <f>H234*E234</f>
        <v>133.80000000000001</v>
      </c>
      <c r="L234" s="217"/>
      <c r="M234" s="261"/>
      <c r="N234" s="139"/>
      <c r="O234" s="139"/>
      <c r="P234" s="139"/>
      <c r="Q234" s="139"/>
      <c r="R234" s="139"/>
      <c r="S234" s="139"/>
      <c r="T234" s="139"/>
      <c r="U234" s="139"/>
      <c r="V234" s="139"/>
      <c r="W234" s="139"/>
      <c r="X234" s="139"/>
      <c r="Y234" s="139"/>
      <c r="Z234" s="139"/>
      <c r="AA234" s="139"/>
      <c r="AB234" s="139"/>
      <c r="AC234" s="139"/>
      <c r="AD234" s="139"/>
      <c r="AE234" s="139"/>
      <c r="AF234" s="139"/>
      <c r="AG234" s="139"/>
      <c r="AH234" s="139"/>
      <c r="AI234" s="139"/>
      <c r="AJ234" s="139"/>
    </row>
    <row r="235" spans="1:36" s="140" customFormat="1">
      <c r="A235" s="212"/>
      <c r="B235" s="142"/>
      <c r="C235" s="149"/>
      <c r="D235" s="148"/>
      <c r="E235" s="148"/>
      <c r="F235" s="274"/>
      <c r="G235" s="274"/>
      <c r="H235" s="275"/>
      <c r="I235" s="274"/>
      <c r="J235" s="274"/>
      <c r="K235" s="276"/>
      <c r="L235" s="217"/>
      <c r="M235" s="261"/>
      <c r="N235" s="139"/>
      <c r="O235" s="139"/>
      <c r="P235" s="139"/>
      <c r="Q235" s="139"/>
      <c r="R235" s="139"/>
      <c r="S235" s="139"/>
      <c r="T235" s="139"/>
      <c r="U235" s="139"/>
      <c r="V235" s="139"/>
      <c r="W235" s="139"/>
      <c r="X235" s="139"/>
      <c r="Y235" s="139"/>
      <c r="Z235" s="139"/>
      <c r="AA235" s="139"/>
      <c r="AB235" s="139"/>
      <c r="AC235" s="139"/>
      <c r="AD235" s="139"/>
      <c r="AE235" s="139"/>
      <c r="AF235" s="139"/>
      <c r="AG235" s="139"/>
      <c r="AH235" s="139"/>
      <c r="AI235" s="139"/>
      <c r="AJ235" s="139"/>
    </row>
    <row r="236" spans="1:36" s="140" customFormat="1">
      <c r="A236" s="212" t="s">
        <v>449</v>
      </c>
      <c r="B236" s="142"/>
      <c r="C236" s="241" t="s">
        <v>420</v>
      </c>
      <c r="D236" s="148"/>
      <c r="E236" s="148"/>
      <c r="F236" s="274"/>
      <c r="G236" s="274"/>
      <c r="H236" s="275"/>
      <c r="I236" s="274"/>
      <c r="J236" s="274"/>
      <c r="K236" s="276"/>
      <c r="L236" s="217"/>
      <c r="M236" s="261"/>
      <c r="N236" s="139"/>
      <c r="O236" s="139"/>
      <c r="P236" s="139"/>
      <c r="Q236" s="139"/>
      <c r="R236" s="139"/>
      <c r="S236" s="139"/>
      <c r="T236" s="139"/>
      <c r="U236" s="139"/>
      <c r="V236" s="139"/>
      <c r="W236" s="139"/>
      <c r="X236" s="139"/>
      <c r="Y236" s="139"/>
      <c r="Z236" s="139"/>
      <c r="AA236" s="139"/>
      <c r="AB236" s="139"/>
      <c r="AC236" s="139"/>
      <c r="AD236" s="139"/>
      <c r="AE236" s="139"/>
      <c r="AF236" s="139"/>
      <c r="AG236" s="139"/>
      <c r="AH236" s="139"/>
      <c r="AI236" s="139"/>
      <c r="AJ236" s="139"/>
    </row>
    <row r="237" spans="1:36" s="140" customFormat="1" ht="45">
      <c r="A237" s="212" t="s">
        <v>450</v>
      </c>
      <c r="B237" s="213">
        <v>89169</v>
      </c>
      <c r="C237" s="214" t="s">
        <v>6</v>
      </c>
      <c r="D237" s="215" t="s">
        <v>57</v>
      </c>
      <c r="E237" s="216">
        <v>20</v>
      </c>
      <c r="F237" s="217">
        <v>32.31</v>
      </c>
      <c r="G237" s="217">
        <v>17.34</v>
      </c>
      <c r="H237" s="218">
        <v>49.650000000000006</v>
      </c>
      <c r="I237" s="217">
        <v>646.20000000000005</v>
      </c>
      <c r="J237" s="217">
        <v>346.8</v>
      </c>
      <c r="K237" s="217">
        <f>H237*E237</f>
        <v>993.00000000000011</v>
      </c>
      <c r="L237" s="217"/>
      <c r="M237" s="261"/>
      <c r="N237" s="139"/>
      <c r="O237" s="139"/>
      <c r="P237" s="139"/>
      <c r="Q237" s="139"/>
      <c r="R237" s="139"/>
      <c r="S237" s="139"/>
      <c r="T237" s="139"/>
      <c r="U237" s="139"/>
      <c r="V237" s="139"/>
      <c r="W237" s="139"/>
      <c r="X237" s="139"/>
      <c r="Y237" s="139"/>
      <c r="Z237" s="139"/>
      <c r="AA237" s="139"/>
      <c r="AB237" s="139"/>
      <c r="AC237" s="139"/>
      <c r="AD237" s="139"/>
      <c r="AE237" s="139"/>
      <c r="AF237" s="139"/>
      <c r="AG237" s="139"/>
      <c r="AH237" s="139"/>
      <c r="AI237" s="139"/>
      <c r="AJ237" s="139"/>
    </row>
    <row r="238" spans="1:36" s="140" customFormat="1">
      <c r="A238" s="212"/>
      <c r="B238" s="142"/>
      <c r="C238" s="149"/>
      <c r="D238" s="148"/>
      <c r="E238" s="148"/>
      <c r="F238" s="274"/>
      <c r="G238" s="274"/>
      <c r="H238" s="275"/>
      <c r="I238" s="274"/>
      <c r="J238" s="274"/>
      <c r="K238" s="276"/>
      <c r="L238" s="217"/>
      <c r="M238" s="261"/>
      <c r="N238" s="139"/>
      <c r="O238" s="139"/>
      <c r="P238" s="139"/>
      <c r="Q238" s="139"/>
      <c r="R238" s="139"/>
      <c r="S238" s="139"/>
      <c r="T238" s="139"/>
      <c r="U238" s="139"/>
      <c r="V238" s="139"/>
      <c r="W238" s="139"/>
      <c r="X238" s="139"/>
      <c r="Y238" s="139"/>
      <c r="Z238" s="139"/>
      <c r="AA238" s="139"/>
      <c r="AB238" s="139"/>
      <c r="AC238" s="139"/>
      <c r="AD238" s="139"/>
      <c r="AE238" s="139"/>
      <c r="AF238" s="139"/>
      <c r="AG238" s="139"/>
      <c r="AH238" s="139"/>
      <c r="AI238" s="139"/>
      <c r="AJ238" s="139"/>
    </row>
    <row r="239" spans="1:36" s="140" customFormat="1">
      <c r="A239" s="212"/>
      <c r="B239" s="213"/>
      <c r="C239" s="214" t="s">
        <v>58</v>
      </c>
      <c r="D239" s="215" t="s">
        <v>58</v>
      </c>
      <c r="E239" s="216"/>
      <c r="F239" s="217" t="s">
        <v>58</v>
      </c>
      <c r="G239" s="217" t="s">
        <v>58</v>
      </c>
      <c r="H239" s="217" t="s">
        <v>58</v>
      </c>
      <c r="I239" s="217" t="s">
        <v>58</v>
      </c>
      <c r="J239" s="217" t="s">
        <v>58</v>
      </c>
      <c r="K239" s="217" t="s">
        <v>58</v>
      </c>
      <c r="L239" s="217"/>
      <c r="M239" s="261"/>
      <c r="N239" s="139"/>
      <c r="O239" s="139"/>
      <c r="P239" s="139"/>
      <c r="Q239" s="139"/>
      <c r="R239" s="139"/>
      <c r="S239" s="139"/>
      <c r="T239" s="139"/>
      <c r="U239" s="139"/>
      <c r="V239" s="139"/>
      <c r="W239" s="139"/>
      <c r="X239" s="139"/>
      <c r="Y239" s="139"/>
      <c r="Z239" s="139"/>
      <c r="AA239" s="139"/>
      <c r="AB239" s="139"/>
      <c r="AC239" s="139"/>
      <c r="AD239" s="139"/>
      <c r="AE239" s="139"/>
      <c r="AF239" s="139"/>
      <c r="AG239" s="139"/>
      <c r="AH239" s="139"/>
      <c r="AI239" s="139"/>
      <c r="AJ239" s="139"/>
    </row>
    <row r="240" spans="1:36" s="140" customFormat="1">
      <c r="A240" s="205"/>
      <c r="B240" s="206"/>
      <c r="C240" s="207" t="s">
        <v>397</v>
      </c>
      <c r="D240" s="208"/>
      <c r="E240" s="209"/>
      <c r="F240" s="210"/>
      <c r="G240" s="211"/>
      <c r="H240" s="211"/>
      <c r="I240" s="198"/>
      <c r="J240" s="198"/>
      <c r="K240" s="219"/>
      <c r="L240" s="198">
        <f>RESUMO!H37</f>
        <v>318278.37004499999</v>
      </c>
      <c r="M240" s="261"/>
      <c r="N240" s="139"/>
      <c r="O240" s="139"/>
      <c r="P240" s="139"/>
      <c r="Q240" s="139"/>
      <c r="R240" s="139"/>
      <c r="S240" s="139"/>
      <c r="T240" s="139"/>
      <c r="U240" s="139"/>
      <c r="V240" s="139"/>
      <c r="W240" s="139"/>
      <c r="X240" s="139"/>
      <c r="Y240" s="139"/>
      <c r="Z240" s="139"/>
      <c r="AA240" s="139"/>
      <c r="AB240" s="139"/>
      <c r="AC240" s="139"/>
      <c r="AD240" s="139"/>
      <c r="AE240" s="139"/>
      <c r="AF240" s="139"/>
      <c r="AG240" s="139"/>
      <c r="AH240" s="139"/>
      <c r="AI240" s="139"/>
      <c r="AJ240" s="139"/>
    </row>
    <row r="241" spans="1:36" s="140" customFormat="1">
      <c r="A241" s="212"/>
      <c r="B241" s="213"/>
      <c r="C241" s="214" t="s">
        <v>398</v>
      </c>
      <c r="D241" s="215" t="s">
        <v>58</v>
      </c>
      <c r="E241" s="216"/>
      <c r="F241" s="217" t="s">
        <v>58</v>
      </c>
      <c r="G241" s="217" t="s">
        <v>58</v>
      </c>
      <c r="H241" s="217" t="s">
        <v>58</v>
      </c>
      <c r="I241" s="217" t="s">
        <v>58</v>
      </c>
      <c r="J241" s="217" t="s">
        <v>58</v>
      </c>
      <c r="K241" s="277">
        <f>BDI!D27</f>
        <v>0.22474058685057496</v>
      </c>
      <c r="L241" s="217">
        <f>L240*K241</f>
        <v>71530.067665757757</v>
      </c>
      <c r="M241" s="261"/>
      <c r="N241" s="139"/>
      <c r="O241" s="139"/>
      <c r="P241" s="139"/>
      <c r="Q241" s="139"/>
      <c r="R241" s="139"/>
      <c r="S241" s="139"/>
      <c r="T241" s="139"/>
      <c r="U241" s="139"/>
      <c r="V241" s="139"/>
      <c r="W241" s="139"/>
      <c r="X241" s="139"/>
      <c r="Y241" s="139"/>
      <c r="Z241" s="139"/>
      <c r="AA241" s="139"/>
      <c r="AB241" s="139"/>
      <c r="AC241" s="139"/>
      <c r="AD241" s="139"/>
      <c r="AE241" s="139"/>
      <c r="AF241" s="139"/>
      <c r="AG241" s="139"/>
      <c r="AH241" s="139"/>
      <c r="AI241" s="139"/>
      <c r="AJ241" s="139"/>
    </row>
    <row r="242" spans="1:36" s="140" customFormat="1">
      <c r="A242" s="212"/>
      <c r="B242" s="213"/>
      <c r="C242" s="214" t="s">
        <v>58</v>
      </c>
      <c r="D242" s="215" t="s">
        <v>58</v>
      </c>
      <c r="E242" s="216"/>
      <c r="F242" s="217" t="s">
        <v>58</v>
      </c>
      <c r="G242" s="217" t="s">
        <v>58</v>
      </c>
      <c r="H242" s="217" t="s">
        <v>58</v>
      </c>
      <c r="I242" s="217" t="s">
        <v>58</v>
      </c>
      <c r="J242" s="217" t="s">
        <v>58</v>
      </c>
      <c r="K242" s="217" t="s">
        <v>58</v>
      </c>
      <c r="L242" s="217"/>
      <c r="M242" s="261"/>
      <c r="N242" s="139"/>
      <c r="O242" s="139"/>
      <c r="P242" s="139"/>
      <c r="Q242" s="139"/>
      <c r="R242" s="139"/>
      <c r="S242" s="139"/>
      <c r="T242" s="139"/>
      <c r="U242" s="139"/>
      <c r="V242" s="139"/>
      <c r="W242" s="139"/>
      <c r="X242" s="139"/>
      <c r="Y242" s="139"/>
      <c r="Z242" s="139"/>
      <c r="AA242" s="139"/>
      <c r="AB242" s="139"/>
      <c r="AC242" s="139"/>
      <c r="AD242" s="139"/>
      <c r="AE242" s="139"/>
      <c r="AF242" s="139"/>
      <c r="AG242" s="139"/>
      <c r="AH242" s="139"/>
      <c r="AI242" s="139"/>
      <c r="AJ242" s="139"/>
    </row>
    <row r="243" spans="1:36" s="288" customFormat="1" ht="15.75">
      <c r="A243" s="278"/>
      <c r="B243" s="279"/>
      <c r="C243" s="289" t="s">
        <v>399</v>
      </c>
      <c r="D243" s="280"/>
      <c r="E243" s="281"/>
      <c r="F243" s="282"/>
      <c r="G243" s="283"/>
      <c r="H243" s="283"/>
      <c r="I243" s="284"/>
      <c r="J243" s="284"/>
      <c r="K243" s="285"/>
      <c r="L243" s="284">
        <f>L241+L240</f>
        <v>389808.43771075772</v>
      </c>
      <c r="M243" s="286"/>
      <c r="N243" s="287"/>
      <c r="O243" s="287"/>
      <c r="P243" s="287"/>
      <c r="Q243" s="287"/>
      <c r="R243" s="287"/>
      <c r="S243" s="287"/>
      <c r="T243" s="287"/>
      <c r="U243" s="287"/>
      <c r="V243" s="287"/>
      <c r="W243" s="287"/>
      <c r="X243" s="287"/>
      <c r="Y243" s="287"/>
      <c r="Z243" s="287"/>
      <c r="AA243" s="287"/>
      <c r="AB243" s="287"/>
      <c r="AC243" s="287"/>
      <c r="AD243" s="287"/>
      <c r="AE243" s="287"/>
      <c r="AF243" s="287"/>
      <c r="AG243" s="287"/>
      <c r="AH243" s="287"/>
      <c r="AI243" s="287"/>
      <c r="AJ243" s="287"/>
    </row>
    <row r="244" spans="1:36" s="140" customFormat="1">
      <c r="A244" s="212"/>
      <c r="B244" s="213"/>
      <c r="C244" s="214" t="s">
        <v>58</v>
      </c>
      <c r="D244" s="215" t="s">
        <v>58</v>
      </c>
      <c r="E244" s="216"/>
      <c r="F244" s="217" t="s">
        <v>58</v>
      </c>
      <c r="G244" s="217" t="s">
        <v>58</v>
      </c>
      <c r="H244" s="217" t="s">
        <v>58</v>
      </c>
      <c r="I244" s="217" t="s">
        <v>58</v>
      </c>
      <c r="J244" s="217" t="s">
        <v>58</v>
      </c>
      <c r="K244" s="217" t="s">
        <v>58</v>
      </c>
      <c r="L244" s="217"/>
      <c r="M244" s="261"/>
      <c r="N244" s="139"/>
      <c r="O244" s="139"/>
      <c r="P244" s="139"/>
      <c r="Q244" s="139"/>
      <c r="R244" s="139"/>
      <c r="S244" s="139"/>
      <c r="T244" s="139"/>
      <c r="U244" s="139"/>
      <c r="V244" s="139"/>
      <c r="W244" s="139"/>
      <c r="X244" s="139"/>
      <c r="Y244" s="139"/>
      <c r="Z244" s="139"/>
      <c r="AA244" s="139"/>
      <c r="AB244" s="139"/>
      <c r="AC244" s="139"/>
      <c r="AD244" s="139"/>
      <c r="AE244" s="139"/>
      <c r="AF244" s="139"/>
      <c r="AG244" s="139"/>
      <c r="AH244" s="139"/>
      <c r="AI244" s="139"/>
      <c r="AJ244" s="139"/>
    </row>
    <row r="245" spans="1:36" s="140" customFormat="1">
      <c r="A245" s="212"/>
      <c r="B245" s="213"/>
      <c r="C245" s="214" t="s">
        <v>58</v>
      </c>
      <c r="D245" s="215" t="s">
        <v>58</v>
      </c>
      <c r="E245" s="216"/>
      <c r="F245" s="217" t="s">
        <v>58</v>
      </c>
      <c r="G245" s="217" t="s">
        <v>58</v>
      </c>
      <c r="H245" s="217" t="s">
        <v>58</v>
      </c>
      <c r="I245" s="217" t="s">
        <v>58</v>
      </c>
      <c r="J245" s="217" t="s">
        <v>58</v>
      </c>
      <c r="K245" s="217" t="s">
        <v>58</v>
      </c>
      <c r="L245" s="217"/>
      <c r="M245" s="261"/>
      <c r="N245" s="139"/>
      <c r="O245" s="139"/>
      <c r="P245" s="139"/>
      <c r="Q245" s="139"/>
      <c r="R245" s="139"/>
      <c r="S245" s="139"/>
      <c r="T245" s="139"/>
      <c r="U245" s="139"/>
      <c r="V245" s="139"/>
      <c r="W245" s="139"/>
      <c r="X245" s="139"/>
      <c r="Y245" s="139"/>
      <c r="Z245" s="139"/>
      <c r="AA245" s="139"/>
      <c r="AB245" s="139"/>
      <c r="AC245" s="139"/>
      <c r="AD245" s="139"/>
      <c r="AE245" s="139"/>
      <c r="AF245" s="139"/>
      <c r="AG245" s="139"/>
      <c r="AH245" s="139"/>
      <c r="AI245" s="139"/>
      <c r="AJ245" s="139"/>
    </row>
    <row r="246" spans="1:36" s="140" customFormat="1">
      <c r="A246" s="212"/>
      <c r="L246" s="217"/>
      <c r="M246" s="261"/>
      <c r="N246" s="139"/>
      <c r="O246" s="139"/>
      <c r="P246" s="139"/>
      <c r="Q246" s="139"/>
      <c r="R246" s="139"/>
      <c r="S246" s="139"/>
      <c r="T246" s="139"/>
      <c r="U246" s="139"/>
      <c r="V246" s="139"/>
      <c r="W246" s="139"/>
      <c r="X246" s="139"/>
      <c r="Y246" s="139"/>
      <c r="Z246" s="139"/>
      <c r="AA246" s="139"/>
      <c r="AB246" s="139"/>
      <c r="AC246" s="139"/>
      <c r="AD246" s="139"/>
      <c r="AE246" s="139"/>
      <c r="AF246" s="139"/>
      <c r="AG246" s="139"/>
      <c r="AH246" s="139"/>
      <c r="AI246" s="139"/>
      <c r="AJ246" s="139"/>
    </row>
    <row r="247" spans="1:36" s="140" customFormat="1">
      <c r="A247" s="212"/>
      <c r="L247" s="217"/>
      <c r="M247" s="261"/>
      <c r="N247" s="139"/>
      <c r="O247" s="139"/>
      <c r="P247" s="139"/>
      <c r="Q247" s="139"/>
      <c r="R247" s="139"/>
      <c r="S247" s="139"/>
      <c r="T247" s="139"/>
      <c r="U247" s="139"/>
      <c r="V247" s="139"/>
      <c r="W247" s="139"/>
      <c r="X247" s="139"/>
      <c r="Y247" s="139"/>
      <c r="Z247" s="139"/>
      <c r="AA247" s="139"/>
      <c r="AB247" s="139"/>
      <c r="AC247" s="139"/>
      <c r="AD247" s="139"/>
      <c r="AE247" s="139"/>
      <c r="AF247" s="139"/>
      <c r="AG247" s="139"/>
      <c r="AH247" s="139"/>
      <c r="AI247" s="139"/>
      <c r="AJ247" s="139"/>
    </row>
    <row r="248" spans="1:36" s="140" customFormat="1">
      <c r="A248" s="212"/>
      <c r="L248" s="217"/>
      <c r="M248" s="261"/>
      <c r="N248" s="139"/>
      <c r="O248" s="139"/>
      <c r="P248" s="139"/>
      <c r="Q248" s="139"/>
      <c r="R248" s="139"/>
      <c r="S248" s="139"/>
      <c r="T248" s="139"/>
      <c r="U248" s="139"/>
      <c r="V248" s="139"/>
      <c r="W248" s="139"/>
      <c r="X248" s="139"/>
      <c r="Y248" s="139"/>
      <c r="Z248" s="139"/>
      <c r="AA248" s="139"/>
      <c r="AB248" s="139"/>
      <c r="AC248" s="139"/>
      <c r="AD248" s="139"/>
      <c r="AE248" s="139"/>
      <c r="AF248" s="139"/>
      <c r="AG248" s="139"/>
      <c r="AH248" s="139"/>
      <c r="AI248" s="139"/>
      <c r="AJ248" s="139"/>
    </row>
    <row r="249" spans="1:36" s="140" customFormat="1">
      <c r="A249" s="212"/>
      <c r="L249" s="217"/>
      <c r="M249" s="261"/>
      <c r="N249" s="139"/>
      <c r="O249" s="139"/>
      <c r="P249" s="139"/>
      <c r="Q249" s="139"/>
      <c r="R249" s="139"/>
      <c r="S249" s="139"/>
      <c r="T249" s="139"/>
      <c r="U249" s="139"/>
      <c r="V249" s="139"/>
      <c r="W249" s="139"/>
      <c r="X249" s="139"/>
      <c r="Y249" s="139"/>
      <c r="Z249" s="139"/>
      <c r="AA249" s="139"/>
      <c r="AB249" s="139"/>
      <c r="AC249" s="139"/>
      <c r="AD249" s="139"/>
      <c r="AE249" s="139"/>
      <c r="AF249" s="139"/>
      <c r="AG249" s="139"/>
      <c r="AH249" s="139"/>
      <c r="AI249" s="139"/>
      <c r="AJ249" s="139"/>
    </row>
    <row r="250" spans="1:36" s="140" customFormat="1">
      <c r="A250" s="212"/>
      <c r="L250" s="217"/>
      <c r="M250" s="261"/>
      <c r="N250" s="139"/>
      <c r="O250" s="139"/>
      <c r="P250" s="139"/>
      <c r="Q250" s="139"/>
      <c r="R250" s="139"/>
      <c r="S250" s="139"/>
      <c r="T250" s="139"/>
      <c r="U250" s="139"/>
      <c r="V250" s="139"/>
      <c r="W250" s="139"/>
      <c r="X250" s="139"/>
      <c r="Y250" s="139"/>
      <c r="Z250" s="139"/>
      <c r="AA250" s="139"/>
      <c r="AB250" s="139"/>
      <c r="AC250" s="139"/>
      <c r="AD250" s="139"/>
      <c r="AE250" s="139"/>
      <c r="AF250" s="139"/>
      <c r="AG250" s="139"/>
      <c r="AH250" s="139"/>
      <c r="AI250" s="139"/>
      <c r="AJ250" s="139"/>
    </row>
    <row r="251" spans="1:36" s="140" customFormat="1">
      <c r="A251" s="212"/>
      <c r="L251" s="217"/>
      <c r="M251" s="261"/>
      <c r="N251" s="139"/>
      <c r="O251" s="139"/>
      <c r="P251" s="139"/>
      <c r="Q251" s="139"/>
      <c r="R251" s="139"/>
      <c r="S251" s="139"/>
      <c r="T251" s="139"/>
      <c r="U251" s="139"/>
      <c r="V251" s="139"/>
      <c r="W251" s="139"/>
      <c r="X251" s="139"/>
      <c r="Y251" s="139"/>
      <c r="Z251" s="139"/>
      <c r="AA251" s="139"/>
      <c r="AB251" s="139"/>
      <c r="AC251" s="139"/>
      <c r="AD251" s="139"/>
      <c r="AE251" s="139"/>
      <c r="AF251" s="139"/>
      <c r="AG251" s="139"/>
      <c r="AH251" s="139"/>
      <c r="AI251" s="139"/>
      <c r="AJ251" s="139"/>
    </row>
    <row r="252" spans="1:36" s="140" customFormat="1">
      <c r="A252" s="212"/>
      <c r="L252" s="217"/>
      <c r="M252" s="261"/>
      <c r="N252" s="139"/>
      <c r="O252" s="139"/>
      <c r="P252" s="139"/>
      <c r="Q252" s="139"/>
      <c r="R252" s="139"/>
      <c r="S252" s="139"/>
      <c r="T252" s="139"/>
      <c r="U252" s="139"/>
      <c r="V252" s="139"/>
      <c r="W252" s="139"/>
      <c r="X252" s="139"/>
      <c r="Y252" s="139"/>
      <c r="Z252" s="139"/>
      <c r="AA252" s="139"/>
      <c r="AB252" s="139"/>
      <c r="AC252" s="139"/>
      <c r="AD252" s="139"/>
      <c r="AE252" s="139"/>
      <c r="AF252" s="139"/>
      <c r="AG252" s="139"/>
      <c r="AH252" s="139"/>
      <c r="AI252" s="139"/>
      <c r="AJ252" s="139"/>
    </row>
    <row r="253" spans="1:36" s="140" customFormat="1">
      <c r="A253" s="212"/>
      <c r="L253" s="217"/>
      <c r="M253" s="261"/>
      <c r="N253" s="139"/>
      <c r="O253" s="139"/>
      <c r="P253" s="139"/>
      <c r="Q253" s="139"/>
      <c r="R253" s="139"/>
      <c r="S253" s="139"/>
      <c r="T253" s="139"/>
      <c r="U253" s="139"/>
      <c r="V253" s="139"/>
      <c r="W253" s="139"/>
      <c r="X253" s="139"/>
      <c r="Y253" s="139"/>
      <c r="Z253" s="139"/>
      <c r="AA253" s="139"/>
      <c r="AB253" s="139"/>
      <c r="AC253" s="139"/>
      <c r="AD253" s="139"/>
      <c r="AE253" s="139"/>
      <c r="AF253" s="139"/>
      <c r="AG253" s="139"/>
      <c r="AH253" s="139"/>
      <c r="AI253" s="139"/>
      <c r="AJ253" s="139"/>
    </row>
    <row r="254" spans="1:36" s="140" customFormat="1">
      <c r="A254" s="212"/>
      <c r="L254" s="217"/>
      <c r="M254" s="261"/>
      <c r="N254" s="139"/>
      <c r="O254" s="139"/>
      <c r="P254" s="139"/>
      <c r="Q254" s="139"/>
      <c r="R254" s="139"/>
      <c r="S254" s="139"/>
      <c r="T254" s="139"/>
      <c r="U254" s="139"/>
      <c r="V254" s="139"/>
      <c r="W254" s="139"/>
      <c r="X254" s="139"/>
      <c r="Y254" s="139"/>
      <c r="Z254" s="139"/>
      <c r="AA254" s="139"/>
      <c r="AB254" s="139"/>
      <c r="AC254" s="139"/>
      <c r="AD254" s="139"/>
      <c r="AE254" s="139"/>
      <c r="AF254" s="139"/>
      <c r="AG254" s="139"/>
      <c r="AH254" s="139"/>
      <c r="AI254" s="139"/>
      <c r="AJ254" s="139"/>
    </row>
    <row r="255" spans="1:36" s="140" customFormat="1">
      <c r="A255" s="212"/>
      <c r="L255" s="217"/>
      <c r="M255" s="261"/>
      <c r="N255" s="139"/>
      <c r="O255" s="139"/>
      <c r="P255" s="139"/>
      <c r="Q255" s="139"/>
      <c r="R255" s="139"/>
      <c r="S255" s="139"/>
      <c r="T255" s="139"/>
      <c r="U255" s="139"/>
      <c r="V255" s="139"/>
      <c r="W255" s="139"/>
      <c r="X255" s="139"/>
      <c r="Y255" s="139"/>
      <c r="Z255" s="139"/>
      <c r="AA255" s="139"/>
      <c r="AB255" s="139"/>
      <c r="AC255" s="139"/>
      <c r="AD255" s="139"/>
      <c r="AE255" s="139"/>
      <c r="AF255" s="139"/>
      <c r="AG255" s="139"/>
      <c r="AH255" s="139"/>
      <c r="AI255" s="139"/>
      <c r="AJ255" s="139"/>
    </row>
    <row r="256" spans="1:36" s="140" customFormat="1">
      <c r="A256" s="212"/>
      <c r="L256" s="217"/>
      <c r="M256" s="261"/>
      <c r="N256" s="139"/>
      <c r="O256" s="139"/>
      <c r="P256" s="139"/>
      <c r="Q256" s="139"/>
      <c r="R256" s="139"/>
      <c r="S256" s="139"/>
      <c r="T256" s="139"/>
      <c r="U256" s="139"/>
      <c r="V256" s="139"/>
      <c r="W256" s="139"/>
      <c r="X256" s="139"/>
      <c r="Y256" s="139"/>
      <c r="Z256" s="139"/>
      <c r="AA256" s="139"/>
      <c r="AB256" s="139"/>
      <c r="AC256" s="139"/>
      <c r="AD256" s="139"/>
      <c r="AE256" s="139"/>
      <c r="AF256" s="139"/>
      <c r="AG256" s="139"/>
      <c r="AH256" s="139"/>
      <c r="AI256" s="139"/>
      <c r="AJ256" s="139"/>
    </row>
    <row r="257" spans="1:36" s="140" customFormat="1">
      <c r="A257" s="212"/>
      <c r="L257" s="217"/>
      <c r="M257" s="261"/>
      <c r="N257" s="139"/>
      <c r="O257" s="139"/>
      <c r="P257" s="139"/>
      <c r="Q257" s="139"/>
      <c r="R257" s="139"/>
      <c r="S257" s="139"/>
      <c r="T257" s="139"/>
      <c r="U257" s="139"/>
      <c r="V257" s="139"/>
      <c r="W257" s="139"/>
      <c r="X257" s="139"/>
      <c r="Y257" s="139"/>
      <c r="Z257" s="139"/>
      <c r="AA257" s="139"/>
      <c r="AB257" s="139"/>
      <c r="AC257" s="139"/>
      <c r="AD257" s="139"/>
      <c r="AE257" s="139"/>
      <c r="AF257" s="139"/>
      <c r="AG257" s="139"/>
      <c r="AH257" s="139"/>
      <c r="AI257" s="139"/>
      <c r="AJ257" s="139"/>
    </row>
    <row r="258" spans="1:36" s="140" customFormat="1">
      <c r="A258" s="212"/>
      <c r="L258" s="217"/>
      <c r="M258" s="261"/>
      <c r="N258" s="139"/>
      <c r="O258" s="139"/>
      <c r="P258" s="139"/>
      <c r="Q258" s="139"/>
      <c r="R258" s="139"/>
      <c r="S258" s="139"/>
      <c r="T258" s="139"/>
      <c r="U258" s="139"/>
      <c r="V258" s="139"/>
      <c r="W258" s="139"/>
      <c r="X258" s="139"/>
      <c r="Y258" s="139"/>
      <c r="Z258" s="139"/>
      <c r="AA258" s="139"/>
      <c r="AB258" s="139"/>
      <c r="AC258" s="139"/>
      <c r="AD258" s="139"/>
      <c r="AE258" s="139"/>
      <c r="AF258" s="139"/>
      <c r="AG258" s="139"/>
      <c r="AH258" s="139"/>
      <c r="AI258" s="139"/>
      <c r="AJ258" s="139"/>
    </row>
    <row r="259" spans="1:36" s="140" customFormat="1">
      <c r="A259" s="212"/>
      <c r="L259" s="217"/>
      <c r="M259" s="261"/>
      <c r="N259" s="139"/>
      <c r="O259" s="139"/>
      <c r="P259" s="139"/>
      <c r="Q259" s="139"/>
      <c r="R259" s="139"/>
      <c r="S259" s="139"/>
      <c r="T259" s="139"/>
      <c r="U259" s="139"/>
      <c r="V259" s="139"/>
      <c r="W259" s="139"/>
      <c r="X259" s="139"/>
      <c r="Y259" s="139"/>
      <c r="Z259" s="139"/>
      <c r="AA259" s="139"/>
      <c r="AB259" s="139"/>
      <c r="AC259" s="139"/>
      <c r="AD259" s="139"/>
      <c r="AE259" s="139"/>
      <c r="AF259" s="139"/>
      <c r="AG259" s="139"/>
      <c r="AH259" s="139"/>
      <c r="AI259" s="139"/>
      <c r="AJ259" s="139"/>
    </row>
    <row r="260" spans="1:36" s="140" customFormat="1">
      <c r="A260" s="212"/>
      <c r="L260" s="217"/>
      <c r="M260" s="261"/>
      <c r="N260" s="139"/>
      <c r="O260" s="139"/>
      <c r="P260" s="139"/>
      <c r="Q260" s="139"/>
      <c r="R260" s="139"/>
      <c r="S260" s="139"/>
      <c r="T260" s="139"/>
      <c r="U260" s="139"/>
      <c r="V260" s="139"/>
      <c r="W260" s="139"/>
      <c r="X260" s="139"/>
      <c r="Y260" s="139"/>
      <c r="Z260" s="139"/>
      <c r="AA260" s="139"/>
      <c r="AB260" s="139"/>
      <c r="AC260" s="139"/>
      <c r="AD260" s="139"/>
      <c r="AE260" s="139"/>
      <c r="AF260" s="139"/>
      <c r="AG260" s="139"/>
      <c r="AH260" s="139"/>
      <c r="AI260" s="139"/>
      <c r="AJ260" s="139"/>
    </row>
    <row r="261" spans="1:36" s="140" customFormat="1">
      <c r="A261" s="212"/>
      <c r="L261" s="217"/>
      <c r="M261" s="261"/>
      <c r="N261" s="139"/>
      <c r="O261" s="139"/>
      <c r="P261" s="139"/>
      <c r="Q261" s="139"/>
      <c r="R261" s="139"/>
      <c r="S261" s="139"/>
      <c r="T261" s="139"/>
      <c r="U261" s="139"/>
      <c r="V261" s="139"/>
      <c r="W261" s="139"/>
      <c r="X261" s="139"/>
      <c r="Y261" s="139"/>
      <c r="Z261" s="139"/>
      <c r="AA261" s="139"/>
      <c r="AB261" s="139"/>
      <c r="AC261" s="139"/>
      <c r="AD261" s="139"/>
      <c r="AE261" s="139"/>
      <c r="AF261" s="139"/>
      <c r="AG261" s="139"/>
      <c r="AH261" s="139"/>
      <c r="AI261" s="139"/>
      <c r="AJ261" s="139"/>
    </row>
    <row r="262" spans="1:36" s="140" customFormat="1">
      <c r="A262" s="212"/>
      <c r="L262" s="217"/>
      <c r="M262" s="261"/>
      <c r="N262" s="139"/>
      <c r="O262" s="139"/>
      <c r="P262" s="139"/>
      <c r="Q262" s="139"/>
      <c r="R262" s="139"/>
      <c r="S262" s="139"/>
      <c r="T262" s="139"/>
      <c r="U262" s="139"/>
      <c r="V262" s="139"/>
      <c r="W262" s="139"/>
      <c r="X262" s="139"/>
      <c r="Y262" s="139"/>
      <c r="Z262" s="139"/>
      <c r="AA262" s="139"/>
      <c r="AB262" s="139"/>
      <c r="AC262" s="139"/>
      <c r="AD262" s="139"/>
      <c r="AE262" s="139"/>
      <c r="AF262" s="139"/>
      <c r="AG262" s="139"/>
      <c r="AH262" s="139"/>
      <c r="AI262" s="139"/>
      <c r="AJ262" s="139"/>
    </row>
    <row r="263" spans="1:36" s="140" customFormat="1">
      <c r="A263" s="212"/>
      <c r="L263" s="217"/>
      <c r="M263" s="261"/>
      <c r="N263" s="139"/>
      <c r="O263" s="139"/>
      <c r="P263" s="139"/>
      <c r="Q263" s="139"/>
      <c r="R263" s="139"/>
      <c r="S263" s="139"/>
      <c r="T263" s="139"/>
      <c r="U263" s="139"/>
      <c r="V263" s="139"/>
      <c r="W263" s="139"/>
      <c r="X263" s="139"/>
      <c r="Y263" s="139"/>
      <c r="Z263" s="139"/>
      <c r="AA263" s="139"/>
      <c r="AB263" s="139"/>
      <c r="AC263" s="139"/>
      <c r="AD263" s="139"/>
      <c r="AE263" s="139"/>
      <c r="AF263" s="139"/>
      <c r="AG263" s="139"/>
      <c r="AH263" s="139"/>
      <c r="AI263" s="139"/>
      <c r="AJ263" s="139"/>
    </row>
    <row r="264" spans="1:36" s="140" customFormat="1">
      <c r="A264" s="212"/>
      <c r="L264" s="217"/>
      <c r="M264" s="261"/>
      <c r="N264" s="139"/>
      <c r="O264" s="139"/>
      <c r="P264" s="139"/>
      <c r="Q264" s="139"/>
      <c r="R264" s="139"/>
      <c r="S264" s="139"/>
      <c r="T264" s="139"/>
      <c r="U264" s="139"/>
      <c r="V264" s="139"/>
      <c r="W264" s="139"/>
      <c r="X264" s="139"/>
      <c r="Y264" s="139"/>
      <c r="Z264" s="139"/>
      <c r="AA264" s="139"/>
      <c r="AB264" s="139"/>
      <c r="AC264" s="139"/>
      <c r="AD264" s="139"/>
      <c r="AE264" s="139"/>
      <c r="AF264" s="139"/>
      <c r="AG264" s="139"/>
      <c r="AH264" s="139"/>
      <c r="AI264" s="139"/>
      <c r="AJ264" s="139"/>
    </row>
    <row r="265" spans="1:36" s="140" customFormat="1">
      <c r="A265" s="212"/>
      <c r="L265" s="217"/>
      <c r="M265" s="261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  <c r="Z265" s="139"/>
      <c r="AA265" s="139"/>
      <c r="AB265" s="139"/>
      <c r="AC265" s="139"/>
      <c r="AD265" s="139"/>
      <c r="AE265" s="139"/>
      <c r="AF265" s="139"/>
      <c r="AG265" s="139"/>
      <c r="AH265" s="139"/>
      <c r="AI265" s="139"/>
      <c r="AJ265" s="139"/>
    </row>
    <row r="266" spans="1:36" s="140" customFormat="1">
      <c r="A266" s="212"/>
      <c r="L266" s="217"/>
      <c r="M266" s="261"/>
      <c r="N266" s="139"/>
      <c r="O266" s="139"/>
      <c r="P266" s="139"/>
      <c r="Q266" s="139"/>
      <c r="R266" s="139"/>
      <c r="S266" s="139"/>
      <c r="T266" s="139"/>
      <c r="U266" s="139"/>
      <c r="V266" s="139"/>
      <c r="W266" s="139"/>
      <c r="X266" s="139"/>
      <c r="Y266" s="139"/>
      <c r="Z266" s="139"/>
      <c r="AA266" s="139"/>
      <c r="AB266" s="139"/>
      <c r="AC266" s="139"/>
      <c r="AD266" s="139"/>
      <c r="AE266" s="139"/>
      <c r="AF266" s="139"/>
      <c r="AG266" s="139"/>
      <c r="AH266" s="139"/>
      <c r="AI266" s="139"/>
      <c r="AJ266" s="139"/>
    </row>
    <row r="267" spans="1:36" s="140" customFormat="1">
      <c r="A267" s="212"/>
      <c r="L267" s="217"/>
      <c r="M267" s="261"/>
      <c r="N267" s="139"/>
      <c r="O267" s="139"/>
      <c r="P267" s="139"/>
      <c r="Q267" s="139"/>
      <c r="R267" s="139"/>
      <c r="S267" s="139"/>
      <c r="T267" s="139"/>
      <c r="U267" s="139"/>
      <c r="V267" s="139"/>
      <c r="W267" s="139"/>
      <c r="X267" s="139"/>
      <c r="Y267" s="139"/>
      <c r="Z267" s="139"/>
      <c r="AA267" s="139"/>
      <c r="AB267" s="139"/>
      <c r="AC267" s="139"/>
      <c r="AD267" s="139"/>
      <c r="AE267" s="139"/>
      <c r="AF267" s="139"/>
      <c r="AG267" s="139"/>
      <c r="AH267" s="139"/>
      <c r="AI267" s="139"/>
      <c r="AJ267" s="139"/>
    </row>
    <row r="268" spans="1:36" s="140" customFormat="1">
      <c r="A268" s="212"/>
      <c r="L268" s="217"/>
      <c r="M268" s="261"/>
      <c r="N268" s="139"/>
      <c r="O268" s="139"/>
      <c r="P268" s="139"/>
      <c r="Q268" s="139"/>
      <c r="R268" s="139"/>
      <c r="S268" s="139"/>
      <c r="T268" s="139"/>
      <c r="U268" s="139"/>
      <c r="V268" s="139"/>
      <c r="W268" s="139"/>
      <c r="X268" s="139"/>
      <c r="Y268" s="139"/>
      <c r="Z268" s="139"/>
      <c r="AA268" s="139"/>
      <c r="AB268" s="139"/>
      <c r="AC268" s="139"/>
      <c r="AD268" s="139"/>
      <c r="AE268" s="139"/>
      <c r="AF268" s="139"/>
      <c r="AG268" s="139"/>
      <c r="AH268" s="139"/>
      <c r="AI268" s="139"/>
      <c r="AJ268" s="139"/>
    </row>
    <row r="269" spans="1:36" s="140" customFormat="1">
      <c r="A269" s="212"/>
      <c r="L269" s="217"/>
      <c r="M269" s="261"/>
      <c r="N269" s="139"/>
      <c r="O269" s="139"/>
      <c r="P269" s="139"/>
      <c r="Q269" s="139"/>
      <c r="R269" s="139"/>
      <c r="S269" s="139"/>
      <c r="T269" s="139"/>
      <c r="U269" s="139"/>
      <c r="V269" s="139"/>
      <c r="W269" s="139"/>
      <c r="X269" s="139"/>
      <c r="Y269" s="139"/>
      <c r="Z269" s="139"/>
      <c r="AA269" s="139"/>
      <c r="AB269" s="139"/>
      <c r="AC269" s="139"/>
      <c r="AD269" s="139"/>
      <c r="AE269" s="139"/>
      <c r="AF269" s="139"/>
      <c r="AG269" s="139"/>
      <c r="AH269" s="139"/>
      <c r="AI269" s="139"/>
      <c r="AJ269" s="139"/>
    </row>
    <row r="270" spans="1:36" s="140" customFormat="1">
      <c r="A270" s="212"/>
      <c r="L270" s="217"/>
      <c r="M270" s="261"/>
      <c r="N270" s="139"/>
      <c r="O270" s="139"/>
      <c r="P270" s="139"/>
      <c r="Q270" s="139"/>
      <c r="R270" s="139"/>
      <c r="S270" s="139"/>
      <c r="T270" s="139"/>
      <c r="U270" s="139"/>
      <c r="V270" s="139"/>
      <c r="W270" s="139"/>
      <c r="X270" s="139"/>
      <c r="Y270" s="139"/>
      <c r="Z270" s="139"/>
      <c r="AA270" s="139"/>
      <c r="AB270" s="139"/>
      <c r="AC270" s="139"/>
      <c r="AD270" s="139"/>
      <c r="AE270" s="139"/>
      <c r="AF270" s="139"/>
      <c r="AG270" s="139"/>
      <c r="AH270" s="139"/>
      <c r="AI270" s="139"/>
      <c r="AJ270" s="139"/>
    </row>
    <row r="271" spans="1:36" s="140" customFormat="1">
      <c r="A271" s="212"/>
      <c r="B271" s="213"/>
      <c r="C271" s="214" t="s">
        <v>58</v>
      </c>
      <c r="D271" s="215" t="s">
        <v>58</v>
      </c>
      <c r="E271" s="216"/>
      <c r="F271" s="217" t="s">
        <v>58</v>
      </c>
      <c r="G271" s="217" t="s">
        <v>58</v>
      </c>
      <c r="H271" s="217" t="s">
        <v>58</v>
      </c>
      <c r="I271" s="217" t="s">
        <v>58</v>
      </c>
      <c r="J271" s="217" t="s">
        <v>58</v>
      </c>
      <c r="K271" s="217" t="s">
        <v>58</v>
      </c>
      <c r="L271" s="217"/>
      <c r="M271" s="261"/>
      <c r="N271" s="139"/>
      <c r="O271" s="139"/>
      <c r="P271" s="139"/>
      <c r="Q271" s="139"/>
      <c r="R271" s="139"/>
      <c r="S271" s="139"/>
      <c r="T271" s="139"/>
      <c r="U271" s="139"/>
      <c r="V271" s="139"/>
      <c r="W271" s="139"/>
      <c r="X271" s="139"/>
      <c r="Y271" s="139"/>
      <c r="Z271" s="139"/>
      <c r="AA271" s="139"/>
      <c r="AB271" s="139"/>
      <c r="AC271" s="139"/>
      <c r="AD271" s="139"/>
      <c r="AE271" s="139"/>
      <c r="AF271" s="139"/>
      <c r="AG271" s="139"/>
      <c r="AH271" s="139"/>
      <c r="AI271" s="139"/>
      <c r="AJ271" s="139"/>
    </row>
    <row r="272" spans="1:36" s="140" customFormat="1">
      <c r="A272" s="212"/>
      <c r="B272" s="213"/>
      <c r="C272" s="214" t="s">
        <v>58</v>
      </c>
      <c r="D272" s="215" t="s">
        <v>58</v>
      </c>
      <c r="E272" s="216"/>
      <c r="F272" s="217" t="s">
        <v>58</v>
      </c>
      <c r="G272" s="217" t="s">
        <v>58</v>
      </c>
      <c r="H272" s="217" t="s">
        <v>58</v>
      </c>
      <c r="I272" s="217" t="s">
        <v>58</v>
      </c>
      <c r="J272" s="217" t="s">
        <v>58</v>
      </c>
      <c r="K272" s="217" t="s">
        <v>58</v>
      </c>
      <c r="L272" s="217"/>
      <c r="M272" s="261"/>
      <c r="N272" s="139"/>
      <c r="O272" s="139"/>
      <c r="P272" s="139"/>
      <c r="Q272" s="139"/>
      <c r="R272" s="139"/>
      <c r="S272" s="139"/>
      <c r="T272" s="139"/>
      <c r="U272" s="139"/>
      <c r="V272" s="139"/>
      <c r="W272" s="139"/>
      <c r="X272" s="139"/>
      <c r="Y272" s="139"/>
      <c r="Z272" s="139"/>
      <c r="AA272" s="139"/>
      <c r="AB272" s="139"/>
      <c r="AC272" s="139"/>
      <c r="AD272" s="139"/>
      <c r="AE272" s="139"/>
      <c r="AF272" s="139"/>
      <c r="AG272" s="139"/>
      <c r="AH272" s="139"/>
      <c r="AI272" s="139"/>
      <c r="AJ272" s="139"/>
    </row>
    <row r="273" spans="1:36" s="140" customFormat="1">
      <c r="A273" s="212"/>
      <c r="B273" s="213"/>
      <c r="C273" s="214" t="s">
        <v>58</v>
      </c>
      <c r="D273" s="215" t="s">
        <v>58</v>
      </c>
      <c r="E273" s="216"/>
      <c r="F273" s="217" t="s">
        <v>58</v>
      </c>
      <c r="G273" s="217" t="s">
        <v>58</v>
      </c>
      <c r="H273" s="217" t="s">
        <v>58</v>
      </c>
      <c r="I273" s="217" t="s">
        <v>58</v>
      </c>
      <c r="J273" s="217" t="s">
        <v>58</v>
      </c>
      <c r="K273" s="217" t="s">
        <v>58</v>
      </c>
      <c r="L273" s="217"/>
      <c r="M273" s="261"/>
      <c r="N273" s="139"/>
      <c r="O273" s="139"/>
      <c r="P273" s="139"/>
      <c r="Q273" s="139"/>
      <c r="R273" s="139"/>
      <c r="S273" s="139"/>
      <c r="T273" s="139"/>
      <c r="U273" s="139"/>
      <c r="V273" s="139"/>
      <c r="W273" s="139"/>
      <c r="X273" s="139"/>
      <c r="Y273" s="139"/>
      <c r="Z273" s="139"/>
      <c r="AA273" s="139"/>
      <c r="AB273" s="139"/>
      <c r="AC273" s="139"/>
      <c r="AD273" s="139"/>
      <c r="AE273" s="139"/>
      <c r="AF273" s="139"/>
      <c r="AG273" s="139"/>
      <c r="AH273" s="139"/>
      <c r="AI273" s="139"/>
      <c r="AJ273" s="139"/>
    </row>
    <row r="274" spans="1:36" s="140" customFormat="1">
      <c r="A274" s="212"/>
      <c r="B274" s="213"/>
      <c r="C274" s="214" t="s">
        <v>58</v>
      </c>
      <c r="D274" s="215" t="s">
        <v>58</v>
      </c>
      <c r="E274" s="216"/>
      <c r="F274" s="217" t="s">
        <v>58</v>
      </c>
      <c r="G274" s="217" t="s">
        <v>58</v>
      </c>
      <c r="H274" s="217" t="s">
        <v>58</v>
      </c>
      <c r="I274" s="217" t="s">
        <v>58</v>
      </c>
      <c r="J274" s="217" t="s">
        <v>58</v>
      </c>
      <c r="K274" s="217" t="s">
        <v>58</v>
      </c>
      <c r="L274" s="217"/>
      <c r="M274" s="261"/>
      <c r="N274" s="139"/>
      <c r="O274" s="139"/>
      <c r="P274" s="139"/>
      <c r="Q274" s="139"/>
      <c r="R274" s="139"/>
      <c r="S274" s="139"/>
      <c r="T274" s="139"/>
      <c r="U274" s="139"/>
      <c r="V274" s="139"/>
      <c r="W274" s="139"/>
      <c r="X274" s="139"/>
      <c r="Y274" s="139"/>
      <c r="Z274" s="139"/>
      <c r="AA274" s="139"/>
      <c r="AB274" s="139"/>
      <c r="AC274" s="139"/>
      <c r="AD274" s="139"/>
      <c r="AE274" s="139"/>
      <c r="AF274" s="139"/>
      <c r="AG274" s="139"/>
      <c r="AH274" s="139"/>
      <c r="AI274" s="139"/>
      <c r="AJ274" s="139"/>
    </row>
    <row r="275" spans="1:36" s="140" customFormat="1">
      <c r="A275" s="212"/>
      <c r="B275" s="213"/>
      <c r="C275" s="214" t="s">
        <v>58</v>
      </c>
      <c r="D275" s="215" t="s">
        <v>58</v>
      </c>
      <c r="E275" s="216"/>
      <c r="F275" s="217" t="s">
        <v>58</v>
      </c>
      <c r="G275" s="217" t="s">
        <v>58</v>
      </c>
      <c r="H275" s="217" t="s">
        <v>58</v>
      </c>
      <c r="I275" s="217" t="s">
        <v>58</v>
      </c>
      <c r="J275" s="217" t="s">
        <v>58</v>
      </c>
      <c r="K275" s="217" t="s">
        <v>58</v>
      </c>
      <c r="L275" s="217"/>
      <c r="M275" s="261"/>
      <c r="N275" s="139"/>
      <c r="O275" s="139"/>
      <c r="P275" s="139"/>
      <c r="Q275" s="139"/>
      <c r="R275" s="139"/>
      <c r="S275" s="139"/>
      <c r="T275" s="139"/>
      <c r="U275" s="139"/>
      <c r="V275" s="139"/>
      <c r="W275" s="139"/>
      <c r="X275" s="139"/>
      <c r="Y275" s="139"/>
      <c r="Z275" s="139"/>
      <c r="AA275" s="139"/>
      <c r="AB275" s="139"/>
      <c r="AC275" s="139"/>
      <c r="AD275" s="139"/>
      <c r="AE275" s="139"/>
      <c r="AF275" s="139"/>
      <c r="AG275" s="139"/>
      <c r="AH275" s="139"/>
      <c r="AI275" s="139"/>
      <c r="AJ275" s="139"/>
    </row>
    <row r="276" spans="1:36" s="140" customFormat="1">
      <c r="A276" s="212"/>
      <c r="B276" s="213"/>
      <c r="C276" s="214" t="s">
        <v>58</v>
      </c>
      <c r="D276" s="215" t="s">
        <v>58</v>
      </c>
      <c r="E276" s="216"/>
      <c r="F276" s="217" t="s">
        <v>58</v>
      </c>
      <c r="G276" s="217" t="s">
        <v>58</v>
      </c>
      <c r="H276" s="217" t="s">
        <v>58</v>
      </c>
      <c r="I276" s="217" t="s">
        <v>58</v>
      </c>
      <c r="J276" s="217" t="s">
        <v>58</v>
      </c>
      <c r="K276" s="217" t="s">
        <v>58</v>
      </c>
      <c r="L276" s="217"/>
      <c r="M276" s="261"/>
      <c r="N276" s="139"/>
      <c r="O276" s="139"/>
      <c r="P276" s="139"/>
      <c r="Q276" s="139"/>
      <c r="R276" s="139"/>
      <c r="S276" s="139"/>
      <c r="T276" s="139"/>
      <c r="U276" s="139"/>
      <c r="V276" s="139"/>
      <c r="W276" s="139"/>
      <c r="X276" s="139"/>
      <c r="Y276" s="139"/>
      <c r="Z276" s="139"/>
      <c r="AA276" s="139"/>
      <c r="AB276" s="139"/>
      <c r="AC276" s="139"/>
      <c r="AD276" s="139"/>
      <c r="AE276" s="139"/>
      <c r="AF276" s="139"/>
      <c r="AG276" s="139"/>
      <c r="AH276" s="139"/>
      <c r="AI276" s="139"/>
      <c r="AJ276" s="139"/>
    </row>
    <row r="277" spans="1:36" s="140" customFormat="1">
      <c r="A277" s="212"/>
      <c r="B277" s="213"/>
      <c r="C277" s="214" t="s">
        <v>58</v>
      </c>
      <c r="D277" s="215" t="s">
        <v>58</v>
      </c>
      <c r="E277" s="216"/>
      <c r="F277" s="217" t="s">
        <v>58</v>
      </c>
      <c r="G277" s="217" t="s">
        <v>58</v>
      </c>
      <c r="H277" s="217" t="s">
        <v>58</v>
      </c>
      <c r="I277" s="217" t="s">
        <v>58</v>
      </c>
      <c r="J277" s="217" t="s">
        <v>58</v>
      </c>
      <c r="K277" s="217" t="s">
        <v>58</v>
      </c>
      <c r="L277" s="217"/>
      <c r="M277" s="261"/>
      <c r="N277" s="139"/>
      <c r="O277" s="139"/>
      <c r="P277" s="139"/>
      <c r="Q277" s="139"/>
      <c r="R277" s="139"/>
      <c r="S277" s="139"/>
      <c r="T277" s="139"/>
      <c r="U277" s="139"/>
      <c r="V277" s="139"/>
      <c r="W277" s="139"/>
      <c r="X277" s="139"/>
      <c r="Y277" s="139"/>
      <c r="Z277" s="139"/>
      <c r="AA277" s="139"/>
      <c r="AB277" s="139"/>
      <c r="AC277" s="139"/>
      <c r="AD277" s="139"/>
      <c r="AE277" s="139"/>
      <c r="AF277" s="139"/>
      <c r="AG277" s="139"/>
      <c r="AH277" s="139"/>
      <c r="AI277" s="139"/>
      <c r="AJ277" s="139"/>
    </row>
    <row r="278" spans="1:36" s="140" customFormat="1">
      <c r="A278" s="212"/>
      <c r="B278" s="213"/>
      <c r="C278" s="214" t="s">
        <v>58</v>
      </c>
      <c r="D278" s="215" t="s">
        <v>58</v>
      </c>
      <c r="E278" s="216"/>
      <c r="F278" s="217" t="s">
        <v>58</v>
      </c>
      <c r="G278" s="217" t="s">
        <v>58</v>
      </c>
      <c r="H278" s="217" t="s">
        <v>58</v>
      </c>
      <c r="I278" s="217" t="s">
        <v>58</v>
      </c>
      <c r="J278" s="217" t="s">
        <v>58</v>
      </c>
      <c r="K278" s="217" t="s">
        <v>58</v>
      </c>
      <c r="L278" s="217"/>
      <c r="M278" s="261"/>
      <c r="N278" s="139"/>
      <c r="O278" s="139"/>
      <c r="P278" s="139"/>
      <c r="Q278" s="139"/>
      <c r="R278" s="139"/>
      <c r="S278" s="139"/>
      <c r="T278" s="139"/>
      <c r="U278" s="139"/>
      <c r="V278" s="139"/>
      <c r="W278" s="139"/>
      <c r="X278" s="139"/>
      <c r="Y278" s="139"/>
      <c r="Z278" s="139"/>
      <c r="AA278" s="139"/>
      <c r="AB278" s="139"/>
      <c r="AC278" s="139"/>
      <c r="AD278" s="139"/>
      <c r="AE278" s="139"/>
      <c r="AF278" s="139"/>
      <c r="AG278" s="139"/>
      <c r="AH278" s="139"/>
      <c r="AI278" s="139"/>
      <c r="AJ278" s="139"/>
    </row>
    <row r="279" spans="1:36" s="140" customFormat="1">
      <c r="A279" s="212"/>
      <c r="B279" s="213"/>
      <c r="C279" s="214" t="s">
        <v>58</v>
      </c>
      <c r="D279" s="215" t="s">
        <v>58</v>
      </c>
      <c r="E279" s="216"/>
      <c r="F279" s="217" t="s">
        <v>58</v>
      </c>
      <c r="G279" s="217" t="s">
        <v>58</v>
      </c>
      <c r="H279" s="217" t="s">
        <v>58</v>
      </c>
      <c r="I279" s="217" t="s">
        <v>58</v>
      </c>
      <c r="J279" s="217" t="s">
        <v>58</v>
      </c>
      <c r="K279" s="217" t="s">
        <v>58</v>
      </c>
      <c r="L279" s="217"/>
      <c r="M279" s="261"/>
      <c r="N279" s="139"/>
      <c r="O279" s="139"/>
      <c r="P279" s="139"/>
      <c r="Q279" s="139"/>
      <c r="R279" s="139"/>
      <c r="S279" s="139"/>
      <c r="T279" s="139"/>
      <c r="U279" s="139"/>
      <c r="V279" s="139"/>
      <c r="W279" s="139"/>
      <c r="X279" s="139"/>
      <c r="Y279" s="139"/>
      <c r="Z279" s="139"/>
      <c r="AA279" s="139"/>
      <c r="AB279" s="139"/>
      <c r="AC279" s="139"/>
      <c r="AD279" s="139"/>
      <c r="AE279" s="139"/>
      <c r="AF279" s="139"/>
      <c r="AG279" s="139"/>
      <c r="AH279" s="139"/>
      <c r="AI279" s="139"/>
      <c r="AJ279" s="139"/>
    </row>
    <row r="280" spans="1:36" s="140" customFormat="1">
      <c r="A280" s="212"/>
      <c r="B280" s="213"/>
      <c r="C280" s="214" t="s">
        <v>58</v>
      </c>
      <c r="D280" s="215" t="s">
        <v>58</v>
      </c>
      <c r="E280" s="216"/>
      <c r="F280" s="217" t="s">
        <v>58</v>
      </c>
      <c r="G280" s="217" t="s">
        <v>58</v>
      </c>
      <c r="H280" s="217" t="s">
        <v>58</v>
      </c>
      <c r="I280" s="217" t="s">
        <v>58</v>
      </c>
      <c r="J280" s="217" t="s">
        <v>58</v>
      </c>
      <c r="K280" s="217" t="s">
        <v>58</v>
      </c>
      <c r="L280" s="217"/>
      <c r="M280" s="261"/>
      <c r="N280" s="139"/>
      <c r="O280" s="139"/>
      <c r="P280" s="139"/>
      <c r="Q280" s="139"/>
      <c r="R280" s="139"/>
      <c r="S280" s="139"/>
      <c r="T280" s="139"/>
      <c r="U280" s="139"/>
      <c r="V280" s="139"/>
      <c r="W280" s="139"/>
      <c r="X280" s="139"/>
      <c r="Y280" s="139"/>
      <c r="Z280" s="139"/>
      <c r="AA280" s="139"/>
      <c r="AB280" s="139"/>
      <c r="AC280" s="139"/>
      <c r="AD280" s="139"/>
      <c r="AE280" s="139"/>
      <c r="AF280" s="139"/>
      <c r="AG280" s="139"/>
      <c r="AH280" s="139"/>
      <c r="AI280" s="139"/>
      <c r="AJ280" s="139"/>
    </row>
    <row r="281" spans="1:36" s="140" customFormat="1">
      <c r="A281" s="212"/>
      <c r="B281" s="213"/>
      <c r="C281" s="214" t="s">
        <v>58</v>
      </c>
      <c r="D281" s="215" t="s">
        <v>58</v>
      </c>
      <c r="E281" s="216"/>
      <c r="F281" s="217" t="s">
        <v>58</v>
      </c>
      <c r="G281" s="217" t="s">
        <v>58</v>
      </c>
      <c r="H281" s="217" t="s">
        <v>58</v>
      </c>
      <c r="I281" s="217" t="s">
        <v>58</v>
      </c>
      <c r="J281" s="217" t="s">
        <v>58</v>
      </c>
      <c r="K281" s="217" t="s">
        <v>58</v>
      </c>
      <c r="L281" s="217"/>
      <c r="M281" s="261"/>
      <c r="N281" s="139"/>
      <c r="O281" s="139"/>
      <c r="P281" s="139"/>
      <c r="Q281" s="139"/>
      <c r="R281" s="139"/>
      <c r="S281" s="139"/>
      <c r="T281" s="139"/>
      <c r="U281" s="139"/>
      <c r="V281" s="139"/>
      <c r="W281" s="139"/>
      <c r="X281" s="139"/>
      <c r="Y281" s="139"/>
      <c r="Z281" s="139"/>
      <c r="AA281" s="139"/>
      <c r="AB281" s="139"/>
      <c r="AC281" s="139"/>
      <c r="AD281" s="139"/>
      <c r="AE281" s="139"/>
      <c r="AF281" s="139"/>
      <c r="AG281" s="139"/>
      <c r="AH281" s="139"/>
      <c r="AI281" s="139"/>
      <c r="AJ281" s="139"/>
    </row>
    <row r="282" spans="1:36" s="140" customFormat="1">
      <c r="A282" s="212"/>
      <c r="B282" s="213"/>
      <c r="C282" s="214" t="s">
        <v>58</v>
      </c>
      <c r="D282" s="215" t="s">
        <v>58</v>
      </c>
      <c r="E282" s="216"/>
      <c r="F282" s="217" t="s">
        <v>58</v>
      </c>
      <c r="G282" s="217" t="s">
        <v>58</v>
      </c>
      <c r="H282" s="217" t="s">
        <v>58</v>
      </c>
      <c r="I282" s="217" t="s">
        <v>58</v>
      </c>
      <c r="J282" s="217" t="s">
        <v>58</v>
      </c>
      <c r="K282" s="217" t="s">
        <v>58</v>
      </c>
      <c r="L282" s="217"/>
      <c r="M282" s="261"/>
      <c r="N282" s="139"/>
      <c r="O282" s="139"/>
      <c r="P282" s="139"/>
      <c r="Q282" s="139"/>
      <c r="R282" s="139"/>
      <c r="S282" s="139"/>
      <c r="T282" s="139"/>
      <c r="U282" s="139"/>
      <c r="V282" s="139"/>
      <c r="W282" s="139"/>
      <c r="X282" s="139"/>
      <c r="Y282" s="139"/>
      <c r="Z282" s="139"/>
      <c r="AA282" s="139"/>
      <c r="AB282" s="139"/>
      <c r="AC282" s="139"/>
      <c r="AD282" s="139"/>
      <c r="AE282" s="139"/>
      <c r="AF282" s="139"/>
      <c r="AG282" s="139"/>
      <c r="AH282" s="139"/>
      <c r="AI282" s="139"/>
      <c r="AJ282" s="139"/>
    </row>
    <row r="283" spans="1:36" s="140" customFormat="1">
      <c r="A283" s="212"/>
      <c r="B283" s="213"/>
      <c r="C283" s="214" t="s">
        <v>58</v>
      </c>
      <c r="D283" s="215" t="s">
        <v>58</v>
      </c>
      <c r="E283" s="216"/>
      <c r="F283" s="217" t="s">
        <v>58</v>
      </c>
      <c r="G283" s="217" t="s">
        <v>58</v>
      </c>
      <c r="H283" s="217" t="s">
        <v>58</v>
      </c>
      <c r="I283" s="217" t="s">
        <v>58</v>
      </c>
      <c r="J283" s="217" t="s">
        <v>58</v>
      </c>
      <c r="K283" s="217" t="s">
        <v>58</v>
      </c>
      <c r="L283" s="217"/>
      <c r="M283" s="261"/>
      <c r="N283" s="139"/>
      <c r="O283" s="139"/>
      <c r="P283" s="139"/>
      <c r="Q283" s="139"/>
      <c r="R283" s="139"/>
      <c r="S283" s="139"/>
      <c r="T283" s="139"/>
      <c r="U283" s="139"/>
      <c r="V283" s="139"/>
      <c r="W283" s="139"/>
      <c r="X283" s="139"/>
      <c r="Y283" s="139"/>
      <c r="Z283" s="139"/>
      <c r="AA283" s="139"/>
      <c r="AB283" s="139"/>
      <c r="AC283" s="139"/>
      <c r="AD283" s="139"/>
      <c r="AE283" s="139"/>
      <c r="AF283" s="139"/>
      <c r="AG283" s="139"/>
      <c r="AH283" s="139"/>
      <c r="AI283" s="139"/>
      <c r="AJ283" s="139"/>
    </row>
    <row r="284" spans="1:36" s="140" customFormat="1">
      <c r="A284" s="212"/>
      <c r="B284" s="213"/>
      <c r="C284" s="214" t="s">
        <v>58</v>
      </c>
      <c r="D284" s="215" t="s">
        <v>58</v>
      </c>
      <c r="E284" s="216"/>
      <c r="F284" s="217" t="s">
        <v>58</v>
      </c>
      <c r="G284" s="217" t="s">
        <v>58</v>
      </c>
      <c r="H284" s="217" t="s">
        <v>58</v>
      </c>
      <c r="I284" s="217" t="s">
        <v>58</v>
      </c>
      <c r="J284" s="217" t="s">
        <v>58</v>
      </c>
      <c r="K284" s="217" t="s">
        <v>58</v>
      </c>
      <c r="L284" s="217"/>
      <c r="M284" s="261"/>
      <c r="N284" s="139"/>
      <c r="O284" s="139"/>
      <c r="P284" s="139"/>
      <c r="Q284" s="139"/>
      <c r="R284" s="139"/>
      <c r="S284" s="139"/>
      <c r="T284" s="139"/>
      <c r="U284" s="139"/>
      <c r="V284" s="139"/>
      <c r="W284" s="139"/>
      <c r="X284" s="139"/>
      <c r="Y284" s="139"/>
      <c r="Z284" s="139"/>
      <c r="AA284" s="139"/>
      <c r="AB284" s="139"/>
      <c r="AC284" s="139"/>
      <c r="AD284" s="139"/>
      <c r="AE284" s="139"/>
      <c r="AF284" s="139"/>
      <c r="AG284" s="139"/>
      <c r="AH284" s="139"/>
      <c r="AI284" s="139"/>
      <c r="AJ284" s="139"/>
    </row>
    <row r="285" spans="1:36" s="140" customFormat="1">
      <c r="A285" s="212"/>
      <c r="B285" s="213"/>
      <c r="C285" s="214" t="s">
        <v>58</v>
      </c>
      <c r="D285" s="215" t="s">
        <v>58</v>
      </c>
      <c r="E285" s="216"/>
      <c r="F285" s="217" t="s">
        <v>58</v>
      </c>
      <c r="G285" s="217" t="s">
        <v>58</v>
      </c>
      <c r="H285" s="217" t="s">
        <v>58</v>
      </c>
      <c r="I285" s="217" t="s">
        <v>58</v>
      </c>
      <c r="J285" s="217" t="s">
        <v>58</v>
      </c>
      <c r="K285" s="217" t="s">
        <v>58</v>
      </c>
      <c r="L285" s="217"/>
      <c r="M285" s="261"/>
      <c r="N285" s="139"/>
      <c r="O285" s="139"/>
      <c r="P285" s="139"/>
      <c r="Q285" s="139"/>
      <c r="R285" s="139"/>
      <c r="S285" s="139"/>
      <c r="T285" s="139"/>
      <c r="U285" s="139"/>
      <c r="V285" s="139"/>
      <c r="W285" s="139"/>
      <c r="X285" s="139"/>
      <c r="Y285" s="139"/>
      <c r="Z285" s="139"/>
      <c r="AA285" s="139"/>
      <c r="AB285" s="139"/>
      <c r="AC285" s="139"/>
      <c r="AD285" s="139"/>
      <c r="AE285" s="139"/>
      <c r="AF285" s="139"/>
      <c r="AG285" s="139"/>
      <c r="AH285" s="139"/>
      <c r="AI285" s="139"/>
      <c r="AJ285" s="139"/>
    </row>
    <row r="286" spans="1:36" s="140" customFormat="1">
      <c r="A286" s="212"/>
      <c r="B286" s="213"/>
      <c r="C286" s="214" t="s">
        <v>58</v>
      </c>
      <c r="D286" s="215" t="s">
        <v>58</v>
      </c>
      <c r="E286" s="216"/>
      <c r="F286" s="217" t="s">
        <v>58</v>
      </c>
      <c r="G286" s="217" t="s">
        <v>58</v>
      </c>
      <c r="H286" s="217" t="s">
        <v>58</v>
      </c>
      <c r="I286" s="217" t="s">
        <v>58</v>
      </c>
      <c r="J286" s="217" t="s">
        <v>58</v>
      </c>
      <c r="K286" s="217" t="s">
        <v>58</v>
      </c>
      <c r="L286" s="217"/>
      <c r="M286" s="261"/>
      <c r="N286" s="139"/>
      <c r="O286" s="139"/>
      <c r="P286" s="139"/>
      <c r="Q286" s="139"/>
      <c r="R286" s="139"/>
      <c r="S286" s="139"/>
      <c r="T286" s="139"/>
      <c r="U286" s="139"/>
      <c r="V286" s="139"/>
      <c r="W286" s="139"/>
      <c r="X286" s="139"/>
      <c r="Y286" s="139"/>
      <c r="Z286" s="139"/>
      <c r="AA286" s="139"/>
      <c r="AB286" s="139"/>
      <c r="AC286" s="139"/>
      <c r="AD286" s="139"/>
      <c r="AE286" s="139"/>
      <c r="AF286" s="139"/>
      <c r="AG286" s="139"/>
      <c r="AH286" s="139"/>
      <c r="AI286" s="139"/>
      <c r="AJ286" s="139"/>
    </row>
    <row r="287" spans="1:36" s="140" customFormat="1">
      <c r="A287" s="212"/>
      <c r="B287" s="213"/>
      <c r="C287" s="214" t="s">
        <v>58</v>
      </c>
      <c r="D287" s="215" t="s">
        <v>58</v>
      </c>
      <c r="E287" s="216"/>
      <c r="F287" s="217" t="s">
        <v>58</v>
      </c>
      <c r="G287" s="217" t="s">
        <v>58</v>
      </c>
      <c r="H287" s="217" t="s">
        <v>58</v>
      </c>
      <c r="I287" s="217" t="s">
        <v>58</v>
      </c>
      <c r="J287" s="217" t="s">
        <v>58</v>
      </c>
      <c r="K287" s="217" t="s">
        <v>58</v>
      </c>
      <c r="L287" s="217"/>
      <c r="M287" s="261"/>
      <c r="N287" s="139"/>
      <c r="O287" s="139"/>
      <c r="P287" s="139"/>
      <c r="Q287" s="139"/>
      <c r="R287" s="139"/>
      <c r="S287" s="139"/>
      <c r="T287" s="139"/>
      <c r="U287" s="139"/>
      <c r="V287" s="139"/>
      <c r="W287" s="139"/>
      <c r="X287" s="139"/>
      <c r="Y287" s="139"/>
      <c r="Z287" s="139"/>
      <c r="AA287" s="139"/>
      <c r="AB287" s="139"/>
      <c r="AC287" s="139"/>
      <c r="AD287" s="139"/>
      <c r="AE287" s="139"/>
      <c r="AF287" s="139"/>
      <c r="AG287" s="139"/>
      <c r="AH287" s="139"/>
      <c r="AI287" s="139"/>
      <c r="AJ287" s="139"/>
    </row>
    <row r="288" spans="1:36" s="140" customFormat="1">
      <c r="A288" s="212"/>
      <c r="B288" s="213"/>
      <c r="C288" s="214" t="s">
        <v>58</v>
      </c>
      <c r="D288" s="215" t="s">
        <v>58</v>
      </c>
      <c r="E288" s="216"/>
      <c r="F288" s="217" t="s">
        <v>58</v>
      </c>
      <c r="G288" s="217" t="s">
        <v>58</v>
      </c>
      <c r="H288" s="217" t="s">
        <v>58</v>
      </c>
      <c r="I288" s="217" t="s">
        <v>58</v>
      </c>
      <c r="J288" s="217" t="s">
        <v>58</v>
      </c>
      <c r="K288" s="217" t="s">
        <v>58</v>
      </c>
      <c r="L288" s="217"/>
      <c r="M288" s="261"/>
      <c r="N288" s="139"/>
      <c r="O288" s="139"/>
      <c r="P288" s="139"/>
      <c r="Q288" s="139"/>
      <c r="R288" s="139"/>
      <c r="S288" s="139"/>
      <c r="T288" s="139"/>
      <c r="U288" s="139"/>
      <c r="V288" s="139"/>
      <c r="W288" s="139"/>
      <c r="X288" s="139"/>
      <c r="Y288" s="139"/>
      <c r="Z288" s="139"/>
      <c r="AA288" s="139"/>
      <c r="AB288" s="139"/>
      <c r="AC288" s="139"/>
      <c r="AD288" s="139"/>
      <c r="AE288" s="139"/>
      <c r="AF288" s="139"/>
      <c r="AG288" s="139"/>
      <c r="AH288" s="139"/>
      <c r="AI288" s="139"/>
      <c r="AJ288" s="139"/>
    </row>
    <row r="289" spans="1:36" s="140" customFormat="1">
      <c r="A289" s="212"/>
      <c r="B289" s="213"/>
      <c r="C289" s="214" t="s">
        <v>58</v>
      </c>
      <c r="D289" s="215" t="s">
        <v>58</v>
      </c>
      <c r="E289" s="216"/>
      <c r="F289" s="217" t="s">
        <v>58</v>
      </c>
      <c r="G289" s="217" t="s">
        <v>58</v>
      </c>
      <c r="H289" s="217" t="s">
        <v>58</v>
      </c>
      <c r="I289" s="217" t="s">
        <v>58</v>
      </c>
      <c r="J289" s="217" t="s">
        <v>58</v>
      </c>
      <c r="K289" s="217" t="s">
        <v>58</v>
      </c>
      <c r="L289" s="217"/>
      <c r="M289" s="261"/>
      <c r="N289" s="139"/>
      <c r="O289" s="139"/>
      <c r="P289" s="139"/>
      <c r="Q289" s="139"/>
      <c r="R289" s="139"/>
      <c r="S289" s="139"/>
      <c r="T289" s="139"/>
      <c r="U289" s="139"/>
      <c r="V289" s="139"/>
      <c r="W289" s="139"/>
      <c r="X289" s="139"/>
      <c r="Y289" s="139"/>
      <c r="Z289" s="139"/>
      <c r="AA289" s="139"/>
      <c r="AB289" s="139"/>
      <c r="AC289" s="139"/>
      <c r="AD289" s="139"/>
      <c r="AE289" s="139"/>
      <c r="AF289" s="139"/>
      <c r="AG289" s="139"/>
      <c r="AH289" s="139"/>
      <c r="AI289" s="139"/>
      <c r="AJ289" s="139"/>
    </row>
    <row r="290" spans="1:36" s="140" customFormat="1">
      <c r="A290" s="212"/>
      <c r="B290" s="213"/>
      <c r="C290" s="214" t="s">
        <v>58</v>
      </c>
      <c r="D290" s="215" t="s">
        <v>58</v>
      </c>
      <c r="E290" s="216"/>
      <c r="F290" s="217" t="s">
        <v>58</v>
      </c>
      <c r="G290" s="217" t="s">
        <v>58</v>
      </c>
      <c r="H290" s="217" t="s">
        <v>58</v>
      </c>
      <c r="I290" s="217" t="s">
        <v>58</v>
      </c>
      <c r="J290" s="217" t="s">
        <v>58</v>
      </c>
      <c r="K290" s="217" t="s">
        <v>58</v>
      </c>
      <c r="L290" s="217"/>
      <c r="M290" s="261"/>
      <c r="N290" s="139"/>
      <c r="O290" s="139"/>
      <c r="P290" s="139"/>
      <c r="Q290" s="139"/>
      <c r="R290" s="139"/>
      <c r="S290" s="139"/>
      <c r="T290" s="139"/>
      <c r="U290" s="139"/>
      <c r="V290" s="139"/>
      <c r="W290" s="139"/>
      <c r="X290" s="139"/>
      <c r="Y290" s="139"/>
      <c r="Z290" s="139"/>
      <c r="AA290" s="139"/>
      <c r="AB290" s="139"/>
      <c r="AC290" s="139"/>
      <c r="AD290" s="139"/>
      <c r="AE290" s="139"/>
      <c r="AF290" s="139"/>
      <c r="AG290" s="139"/>
      <c r="AH290" s="139"/>
      <c r="AI290" s="139"/>
      <c r="AJ290" s="139"/>
    </row>
    <row r="291" spans="1:36" s="140" customFormat="1">
      <c r="A291" s="212"/>
      <c r="B291" s="213"/>
      <c r="C291" s="214" t="s">
        <v>58</v>
      </c>
      <c r="D291" s="215" t="s">
        <v>58</v>
      </c>
      <c r="E291" s="216"/>
      <c r="F291" s="217" t="s">
        <v>58</v>
      </c>
      <c r="G291" s="217" t="s">
        <v>58</v>
      </c>
      <c r="H291" s="217" t="s">
        <v>58</v>
      </c>
      <c r="I291" s="217" t="s">
        <v>58</v>
      </c>
      <c r="J291" s="217" t="s">
        <v>58</v>
      </c>
      <c r="K291" s="217" t="s">
        <v>58</v>
      </c>
      <c r="L291" s="217"/>
      <c r="M291" s="261"/>
      <c r="N291" s="139"/>
      <c r="O291" s="139"/>
      <c r="P291" s="139"/>
      <c r="Q291" s="139"/>
      <c r="R291" s="139"/>
      <c r="S291" s="139"/>
      <c r="T291" s="139"/>
      <c r="U291" s="139"/>
      <c r="V291" s="139"/>
      <c r="W291" s="139"/>
      <c r="X291" s="139"/>
      <c r="Y291" s="139"/>
      <c r="Z291" s="139"/>
      <c r="AA291" s="139"/>
      <c r="AB291" s="139"/>
      <c r="AC291" s="139"/>
      <c r="AD291" s="139"/>
      <c r="AE291" s="139"/>
      <c r="AF291" s="139"/>
      <c r="AG291" s="139"/>
      <c r="AH291" s="139"/>
      <c r="AI291" s="139"/>
      <c r="AJ291" s="139"/>
    </row>
    <row r="292" spans="1:36" s="140" customFormat="1">
      <c r="A292" s="212"/>
      <c r="B292" s="213"/>
      <c r="C292" s="214" t="s">
        <v>58</v>
      </c>
      <c r="D292" s="215" t="s">
        <v>58</v>
      </c>
      <c r="E292" s="216"/>
      <c r="F292" s="217" t="s">
        <v>58</v>
      </c>
      <c r="G292" s="217" t="s">
        <v>58</v>
      </c>
      <c r="H292" s="217" t="s">
        <v>58</v>
      </c>
      <c r="I292" s="217" t="s">
        <v>58</v>
      </c>
      <c r="J292" s="217" t="s">
        <v>58</v>
      </c>
      <c r="K292" s="217" t="s">
        <v>58</v>
      </c>
      <c r="L292" s="217"/>
      <c r="M292" s="261"/>
      <c r="N292" s="139"/>
      <c r="O292" s="139"/>
      <c r="P292" s="139"/>
      <c r="Q292" s="139"/>
      <c r="R292" s="139"/>
      <c r="S292" s="139"/>
      <c r="T292" s="139"/>
      <c r="U292" s="139"/>
      <c r="V292" s="139"/>
      <c r="W292" s="139"/>
      <c r="X292" s="139"/>
      <c r="Y292" s="139"/>
      <c r="Z292" s="139"/>
      <c r="AA292" s="139"/>
      <c r="AB292" s="139"/>
      <c r="AC292" s="139"/>
      <c r="AD292" s="139"/>
      <c r="AE292" s="139"/>
      <c r="AF292" s="139"/>
      <c r="AG292" s="139"/>
      <c r="AH292" s="139"/>
      <c r="AI292" s="139"/>
      <c r="AJ292" s="139"/>
    </row>
    <row r="293" spans="1:36" s="140" customFormat="1">
      <c r="A293" s="212"/>
      <c r="B293" s="213"/>
      <c r="C293" s="214" t="s">
        <v>58</v>
      </c>
      <c r="D293" s="215" t="s">
        <v>58</v>
      </c>
      <c r="E293" s="216"/>
      <c r="F293" s="217" t="s">
        <v>58</v>
      </c>
      <c r="G293" s="217" t="s">
        <v>58</v>
      </c>
      <c r="H293" s="217" t="s">
        <v>58</v>
      </c>
      <c r="I293" s="217" t="s">
        <v>58</v>
      </c>
      <c r="J293" s="217" t="s">
        <v>58</v>
      </c>
      <c r="K293" s="217" t="s">
        <v>58</v>
      </c>
      <c r="L293" s="217"/>
      <c r="M293" s="261"/>
      <c r="N293" s="139"/>
      <c r="O293" s="139"/>
      <c r="P293" s="139"/>
      <c r="Q293" s="139"/>
      <c r="R293" s="139"/>
      <c r="S293" s="139"/>
      <c r="T293" s="139"/>
      <c r="U293" s="139"/>
      <c r="V293" s="139"/>
      <c r="W293" s="139"/>
      <c r="X293" s="139"/>
      <c r="Y293" s="139"/>
      <c r="Z293" s="139"/>
      <c r="AA293" s="139"/>
      <c r="AB293" s="139"/>
      <c r="AC293" s="139"/>
      <c r="AD293" s="139"/>
      <c r="AE293" s="139"/>
      <c r="AF293" s="139"/>
      <c r="AG293" s="139"/>
      <c r="AH293" s="139"/>
      <c r="AI293" s="139"/>
      <c r="AJ293" s="139"/>
    </row>
    <row r="294" spans="1:36" s="140" customFormat="1">
      <c r="A294" s="212"/>
      <c r="B294" s="213"/>
      <c r="C294" s="214" t="s">
        <v>58</v>
      </c>
      <c r="D294" s="215" t="s">
        <v>58</v>
      </c>
      <c r="E294" s="216"/>
      <c r="F294" s="217" t="s">
        <v>58</v>
      </c>
      <c r="G294" s="217" t="s">
        <v>58</v>
      </c>
      <c r="H294" s="217" t="s">
        <v>58</v>
      </c>
      <c r="I294" s="217" t="s">
        <v>58</v>
      </c>
      <c r="J294" s="217" t="s">
        <v>58</v>
      </c>
      <c r="K294" s="217" t="s">
        <v>58</v>
      </c>
      <c r="L294" s="217"/>
      <c r="M294" s="261"/>
      <c r="N294" s="139"/>
      <c r="O294" s="139"/>
      <c r="P294" s="139"/>
      <c r="Q294" s="139"/>
      <c r="R294" s="139"/>
      <c r="S294" s="139"/>
      <c r="T294" s="139"/>
      <c r="U294" s="139"/>
      <c r="V294" s="139"/>
      <c r="W294" s="139"/>
      <c r="X294" s="139"/>
      <c r="Y294" s="139"/>
      <c r="Z294" s="139"/>
      <c r="AA294" s="139"/>
      <c r="AB294" s="139"/>
      <c r="AC294" s="139"/>
      <c r="AD294" s="139"/>
      <c r="AE294" s="139"/>
      <c r="AF294" s="139"/>
      <c r="AG294" s="139"/>
      <c r="AH294" s="139"/>
      <c r="AI294" s="139"/>
      <c r="AJ294" s="139"/>
    </row>
    <row r="295" spans="1:36" s="140" customFormat="1">
      <c r="A295" s="212"/>
      <c r="B295" s="213"/>
      <c r="C295" s="214" t="s">
        <v>58</v>
      </c>
      <c r="D295" s="215" t="s">
        <v>58</v>
      </c>
      <c r="E295" s="216"/>
      <c r="F295" s="217" t="s">
        <v>58</v>
      </c>
      <c r="G295" s="217" t="s">
        <v>58</v>
      </c>
      <c r="H295" s="217" t="s">
        <v>58</v>
      </c>
      <c r="I295" s="217" t="s">
        <v>58</v>
      </c>
      <c r="J295" s="217" t="s">
        <v>58</v>
      </c>
      <c r="K295" s="217" t="s">
        <v>58</v>
      </c>
      <c r="L295" s="217"/>
      <c r="M295" s="261"/>
      <c r="N295" s="139"/>
      <c r="O295" s="139"/>
      <c r="P295" s="139"/>
      <c r="Q295" s="139"/>
      <c r="R295" s="139"/>
      <c r="S295" s="139"/>
      <c r="T295" s="139"/>
      <c r="U295" s="139"/>
      <c r="V295" s="139"/>
      <c r="W295" s="139"/>
      <c r="X295" s="139"/>
      <c r="Y295" s="139"/>
      <c r="Z295" s="139"/>
      <c r="AA295" s="139"/>
      <c r="AB295" s="139"/>
      <c r="AC295" s="139"/>
      <c r="AD295" s="139"/>
      <c r="AE295" s="139"/>
      <c r="AF295" s="139"/>
      <c r="AG295" s="139"/>
      <c r="AH295" s="139"/>
      <c r="AI295" s="139"/>
      <c r="AJ295" s="139"/>
    </row>
    <row r="296" spans="1:36" s="140" customFormat="1">
      <c r="A296" s="212"/>
      <c r="B296" s="213"/>
      <c r="C296" s="214" t="s">
        <v>58</v>
      </c>
      <c r="D296" s="215" t="s">
        <v>58</v>
      </c>
      <c r="E296" s="216"/>
      <c r="F296" s="217" t="s">
        <v>58</v>
      </c>
      <c r="G296" s="217" t="s">
        <v>58</v>
      </c>
      <c r="H296" s="217" t="s">
        <v>58</v>
      </c>
      <c r="I296" s="217" t="s">
        <v>58</v>
      </c>
      <c r="J296" s="217" t="s">
        <v>58</v>
      </c>
      <c r="K296" s="217" t="s">
        <v>58</v>
      </c>
      <c r="L296" s="217"/>
      <c r="M296" s="261"/>
      <c r="N296" s="139"/>
      <c r="O296" s="139"/>
      <c r="P296" s="139"/>
      <c r="Q296" s="139"/>
      <c r="R296" s="139"/>
      <c r="S296" s="139"/>
      <c r="T296" s="139"/>
      <c r="U296" s="139"/>
      <c r="V296" s="139"/>
      <c r="W296" s="139"/>
      <c r="X296" s="139"/>
      <c r="Y296" s="139"/>
      <c r="Z296" s="139"/>
      <c r="AA296" s="139"/>
      <c r="AB296" s="139"/>
      <c r="AC296" s="139"/>
      <c r="AD296" s="139"/>
      <c r="AE296" s="139"/>
      <c r="AF296" s="139"/>
      <c r="AG296" s="139"/>
      <c r="AH296" s="139"/>
      <c r="AI296" s="139"/>
      <c r="AJ296" s="139"/>
    </row>
    <row r="297" spans="1:36" s="140" customFormat="1">
      <c r="A297" s="212"/>
      <c r="B297" s="213"/>
      <c r="C297" s="214" t="s">
        <v>58</v>
      </c>
      <c r="D297" s="215" t="s">
        <v>58</v>
      </c>
      <c r="E297" s="216"/>
      <c r="F297" s="217" t="s">
        <v>58</v>
      </c>
      <c r="G297" s="217" t="s">
        <v>58</v>
      </c>
      <c r="H297" s="217" t="s">
        <v>58</v>
      </c>
      <c r="I297" s="217" t="s">
        <v>58</v>
      </c>
      <c r="J297" s="217" t="s">
        <v>58</v>
      </c>
      <c r="K297" s="217" t="s">
        <v>58</v>
      </c>
      <c r="L297" s="217"/>
      <c r="M297" s="261"/>
      <c r="N297" s="139"/>
      <c r="O297" s="139"/>
      <c r="P297" s="139"/>
      <c r="Q297" s="139"/>
      <c r="R297" s="139"/>
      <c r="S297" s="139"/>
      <c r="T297" s="139"/>
      <c r="U297" s="139"/>
      <c r="V297" s="139"/>
      <c r="W297" s="139"/>
      <c r="X297" s="139"/>
      <c r="Y297" s="139"/>
      <c r="Z297" s="139"/>
      <c r="AA297" s="139"/>
      <c r="AB297" s="139"/>
      <c r="AC297" s="139"/>
      <c r="AD297" s="139"/>
      <c r="AE297" s="139"/>
      <c r="AF297" s="139"/>
      <c r="AG297" s="139"/>
      <c r="AH297" s="139"/>
      <c r="AI297" s="139"/>
      <c r="AJ297" s="139"/>
    </row>
    <row r="298" spans="1:36" s="140" customFormat="1">
      <c r="A298" s="212"/>
      <c r="B298" s="213"/>
      <c r="C298" s="214" t="s">
        <v>58</v>
      </c>
      <c r="D298" s="215" t="s">
        <v>58</v>
      </c>
      <c r="E298" s="216"/>
      <c r="F298" s="217" t="s">
        <v>58</v>
      </c>
      <c r="G298" s="217" t="s">
        <v>58</v>
      </c>
      <c r="H298" s="217" t="s">
        <v>58</v>
      </c>
      <c r="I298" s="217" t="s">
        <v>58</v>
      </c>
      <c r="J298" s="217" t="s">
        <v>58</v>
      </c>
      <c r="K298" s="217" t="s">
        <v>58</v>
      </c>
      <c r="L298" s="217"/>
      <c r="M298" s="261"/>
      <c r="N298" s="139"/>
      <c r="O298" s="139"/>
      <c r="P298" s="139"/>
      <c r="Q298" s="139"/>
      <c r="R298" s="139"/>
      <c r="S298" s="139"/>
      <c r="T298" s="139"/>
      <c r="U298" s="139"/>
      <c r="V298" s="139"/>
      <c r="W298" s="139"/>
      <c r="X298" s="139"/>
      <c r="Y298" s="139"/>
      <c r="Z298" s="139"/>
      <c r="AA298" s="139"/>
      <c r="AB298" s="139"/>
      <c r="AC298" s="139"/>
      <c r="AD298" s="139"/>
      <c r="AE298" s="139"/>
      <c r="AF298" s="139"/>
      <c r="AG298" s="139"/>
      <c r="AH298" s="139"/>
      <c r="AI298" s="139"/>
      <c r="AJ298" s="139"/>
    </row>
    <row r="299" spans="1:36" s="140" customFormat="1">
      <c r="A299" s="212"/>
      <c r="B299" s="213"/>
      <c r="C299" s="214" t="s">
        <v>58</v>
      </c>
      <c r="D299" s="215" t="s">
        <v>58</v>
      </c>
      <c r="E299" s="216"/>
      <c r="F299" s="217" t="s">
        <v>58</v>
      </c>
      <c r="G299" s="217" t="s">
        <v>58</v>
      </c>
      <c r="H299" s="217" t="s">
        <v>58</v>
      </c>
      <c r="I299" s="217" t="s">
        <v>58</v>
      </c>
      <c r="J299" s="217" t="s">
        <v>58</v>
      </c>
      <c r="K299" s="217" t="s">
        <v>58</v>
      </c>
      <c r="L299" s="217"/>
      <c r="M299" s="261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  <c r="Z299" s="139"/>
      <c r="AA299" s="139"/>
      <c r="AB299" s="139"/>
      <c r="AC299" s="139"/>
      <c r="AD299" s="139"/>
      <c r="AE299" s="139"/>
      <c r="AF299" s="139"/>
      <c r="AG299" s="139"/>
      <c r="AH299" s="139"/>
      <c r="AI299" s="139"/>
      <c r="AJ299" s="139"/>
    </row>
    <row r="300" spans="1:36" s="140" customFormat="1">
      <c r="A300" s="212"/>
      <c r="B300" s="213"/>
      <c r="C300" s="214" t="s">
        <v>58</v>
      </c>
      <c r="D300" s="215" t="s">
        <v>58</v>
      </c>
      <c r="E300" s="216"/>
      <c r="F300" s="217" t="s">
        <v>58</v>
      </c>
      <c r="G300" s="217" t="s">
        <v>58</v>
      </c>
      <c r="H300" s="217" t="s">
        <v>58</v>
      </c>
      <c r="I300" s="217" t="s">
        <v>58</v>
      </c>
      <c r="J300" s="217" t="s">
        <v>58</v>
      </c>
      <c r="K300" s="217" t="s">
        <v>58</v>
      </c>
      <c r="L300" s="217"/>
      <c r="M300" s="261"/>
      <c r="N300" s="139"/>
      <c r="O300" s="139"/>
      <c r="P300" s="139"/>
      <c r="Q300" s="139"/>
      <c r="R300" s="139"/>
      <c r="S300" s="139"/>
      <c r="T300" s="139"/>
      <c r="U300" s="139"/>
      <c r="V300" s="139"/>
      <c r="W300" s="139"/>
      <c r="X300" s="139"/>
      <c r="Y300" s="139"/>
      <c r="Z300" s="139"/>
      <c r="AA300" s="139"/>
      <c r="AB300" s="139"/>
      <c r="AC300" s="139"/>
      <c r="AD300" s="139"/>
      <c r="AE300" s="139"/>
      <c r="AF300" s="139"/>
      <c r="AG300" s="139"/>
      <c r="AH300" s="139"/>
      <c r="AI300" s="139"/>
      <c r="AJ300" s="139"/>
    </row>
    <row r="301" spans="1:36" s="140" customFormat="1">
      <c r="A301" s="212"/>
      <c r="B301" s="213"/>
      <c r="C301" s="214" t="s">
        <v>58</v>
      </c>
      <c r="D301" s="215" t="s">
        <v>58</v>
      </c>
      <c r="E301" s="216"/>
      <c r="F301" s="217" t="s">
        <v>58</v>
      </c>
      <c r="G301" s="217" t="s">
        <v>58</v>
      </c>
      <c r="H301" s="217" t="s">
        <v>58</v>
      </c>
      <c r="I301" s="217" t="s">
        <v>58</v>
      </c>
      <c r="J301" s="217" t="s">
        <v>58</v>
      </c>
      <c r="K301" s="217" t="s">
        <v>58</v>
      </c>
      <c r="L301" s="217"/>
      <c r="M301" s="261"/>
      <c r="N301" s="139"/>
      <c r="O301" s="139"/>
      <c r="P301" s="139"/>
      <c r="Q301" s="139"/>
      <c r="R301" s="139"/>
      <c r="S301" s="139"/>
      <c r="T301" s="139"/>
      <c r="U301" s="139"/>
      <c r="V301" s="139"/>
      <c r="W301" s="139"/>
      <c r="X301" s="139"/>
      <c r="Y301" s="139"/>
      <c r="Z301" s="139"/>
      <c r="AA301" s="139"/>
      <c r="AB301" s="139"/>
      <c r="AC301" s="139"/>
      <c r="AD301" s="139"/>
      <c r="AE301" s="139"/>
      <c r="AF301" s="139"/>
      <c r="AG301" s="139"/>
      <c r="AH301" s="139"/>
      <c r="AI301" s="139"/>
      <c r="AJ301" s="139"/>
    </row>
    <row r="302" spans="1:36" s="140" customFormat="1">
      <c r="A302" s="212"/>
      <c r="B302" s="213"/>
      <c r="C302" s="214" t="s">
        <v>58</v>
      </c>
      <c r="D302" s="215" t="s">
        <v>58</v>
      </c>
      <c r="E302" s="216"/>
      <c r="F302" s="217" t="s">
        <v>58</v>
      </c>
      <c r="G302" s="217" t="s">
        <v>58</v>
      </c>
      <c r="H302" s="217" t="s">
        <v>58</v>
      </c>
      <c r="I302" s="217" t="s">
        <v>58</v>
      </c>
      <c r="J302" s="217" t="s">
        <v>58</v>
      </c>
      <c r="K302" s="217" t="s">
        <v>58</v>
      </c>
      <c r="L302" s="217"/>
      <c r="M302" s="261"/>
      <c r="N302" s="139"/>
      <c r="O302" s="139"/>
      <c r="P302" s="139"/>
      <c r="Q302" s="139"/>
      <c r="R302" s="139"/>
      <c r="S302" s="139"/>
      <c r="T302" s="139"/>
      <c r="U302" s="139"/>
      <c r="V302" s="139"/>
      <c r="W302" s="139"/>
      <c r="X302" s="139"/>
      <c r="Y302" s="139"/>
      <c r="Z302" s="139"/>
      <c r="AA302" s="139"/>
      <c r="AB302" s="139"/>
      <c r="AC302" s="139"/>
      <c r="AD302" s="139"/>
      <c r="AE302" s="139"/>
      <c r="AF302" s="139"/>
      <c r="AG302" s="139"/>
      <c r="AH302" s="139"/>
      <c r="AI302" s="139"/>
      <c r="AJ302" s="139"/>
    </row>
    <row r="303" spans="1:36" s="140" customFormat="1">
      <c r="A303" s="212"/>
      <c r="B303" s="213"/>
      <c r="C303" s="214" t="s">
        <v>58</v>
      </c>
      <c r="D303" s="215" t="s">
        <v>58</v>
      </c>
      <c r="E303" s="216"/>
      <c r="F303" s="217" t="s">
        <v>58</v>
      </c>
      <c r="G303" s="217" t="s">
        <v>58</v>
      </c>
      <c r="H303" s="217" t="s">
        <v>58</v>
      </c>
      <c r="I303" s="217" t="s">
        <v>58</v>
      </c>
      <c r="J303" s="217" t="s">
        <v>58</v>
      </c>
      <c r="K303" s="217" t="s">
        <v>58</v>
      </c>
      <c r="L303" s="217"/>
      <c r="M303" s="261"/>
      <c r="N303" s="139"/>
      <c r="O303" s="139"/>
      <c r="P303" s="139"/>
      <c r="Q303" s="139"/>
      <c r="R303" s="139"/>
      <c r="S303" s="139"/>
      <c r="T303" s="139"/>
      <c r="U303" s="139"/>
      <c r="V303" s="139"/>
      <c r="W303" s="139"/>
      <c r="X303" s="139"/>
      <c r="Y303" s="139"/>
      <c r="Z303" s="139"/>
      <c r="AA303" s="139"/>
      <c r="AB303" s="139"/>
      <c r="AC303" s="139"/>
      <c r="AD303" s="139"/>
      <c r="AE303" s="139"/>
      <c r="AF303" s="139"/>
      <c r="AG303" s="139"/>
      <c r="AH303" s="139"/>
      <c r="AI303" s="139"/>
      <c r="AJ303" s="139"/>
    </row>
    <row r="304" spans="1:36" s="140" customFormat="1">
      <c r="A304" s="212"/>
      <c r="B304" s="213"/>
      <c r="C304" s="214" t="s">
        <v>58</v>
      </c>
      <c r="D304" s="215" t="s">
        <v>58</v>
      </c>
      <c r="E304" s="216"/>
      <c r="F304" s="217" t="s">
        <v>58</v>
      </c>
      <c r="G304" s="217" t="s">
        <v>58</v>
      </c>
      <c r="H304" s="217" t="s">
        <v>58</v>
      </c>
      <c r="I304" s="217" t="s">
        <v>58</v>
      </c>
      <c r="J304" s="217" t="s">
        <v>58</v>
      </c>
      <c r="K304" s="217" t="s">
        <v>58</v>
      </c>
      <c r="L304" s="217"/>
      <c r="M304" s="261"/>
      <c r="N304" s="139"/>
      <c r="O304" s="139"/>
      <c r="P304" s="139"/>
      <c r="Q304" s="139"/>
      <c r="R304" s="139"/>
      <c r="S304" s="139"/>
      <c r="T304" s="139"/>
      <c r="U304" s="139"/>
      <c r="V304" s="139"/>
      <c r="W304" s="139"/>
      <c r="X304" s="139"/>
      <c r="Y304" s="139"/>
      <c r="Z304" s="139"/>
      <c r="AA304" s="139"/>
      <c r="AB304" s="139"/>
      <c r="AC304" s="139"/>
      <c r="AD304" s="139"/>
      <c r="AE304" s="139"/>
      <c r="AF304" s="139"/>
      <c r="AG304" s="139"/>
      <c r="AH304" s="139"/>
      <c r="AI304" s="139"/>
      <c r="AJ304" s="139"/>
    </row>
    <row r="305" spans="1:36" s="140" customFormat="1">
      <c r="A305" s="212"/>
      <c r="B305" s="213"/>
      <c r="C305" s="214" t="s">
        <v>58</v>
      </c>
      <c r="D305" s="215" t="s">
        <v>58</v>
      </c>
      <c r="E305" s="216"/>
      <c r="F305" s="217" t="s">
        <v>58</v>
      </c>
      <c r="G305" s="217" t="s">
        <v>58</v>
      </c>
      <c r="H305" s="217" t="s">
        <v>58</v>
      </c>
      <c r="I305" s="217" t="s">
        <v>58</v>
      </c>
      <c r="J305" s="217" t="s">
        <v>58</v>
      </c>
      <c r="K305" s="217" t="s">
        <v>58</v>
      </c>
      <c r="L305" s="217"/>
      <c r="M305" s="261"/>
      <c r="N305" s="139"/>
      <c r="O305" s="139"/>
      <c r="P305" s="139"/>
      <c r="Q305" s="139"/>
      <c r="R305" s="139"/>
      <c r="S305" s="139"/>
      <c r="T305" s="139"/>
      <c r="U305" s="139"/>
      <c r="V305" s="139"/>
      <c r="W305" s="139"/>
      <c r="X305" s="139"/>
      <c r="Y305" s="139"/>
      <c r="Z305" s="139"/>
      <c r="AA305" s="139"/>
      <c r="AB305" s="139"/>
      <c r="AC305" s="139"/>
      <c r="AD305" s="139"/>
      <c r="AE305" s="139"/>
      <c r="AF305" s="139"/>
      <c r="AG305" s="139"/>
      <c r="AH305" s="139"/>
      <c r="AI305" s="139"/>
      <c r="AJ305" s="139"/>
    </row>
    <row r="306" spans="1:36" s="140" customFormat="1">
      <c r="A306" s="212"/>
      <c r="B306" s="213"/>
      <c r="C306" s="214" t="s">
        <v>58</v>
      </c>
      <c r="D306" s="215" t="s">
        <v>58</v>
      </c>
      <c r="E306" s="216"/>
      <c r="F306" s="217" t="s">
        <v>58</v>
      </c>
      <c r="G306" s="217" t="s">
        <v>58</v>
      </c>
      <c r="H306" s="217" t="s">
        <v>58</v>
      </c>
      <c r="I306" s="217" t="s">
        <v>58</v>
      </c>
      <c r="J306" s="217" t="s">
        <v>58</v>
      </c>
      <c r="K306" s="217" t="s">
        <v>58</v>
      </c>
      <c r="L306" s="217"/>
      <c r="M306" s="261"/>
      <c r="N306" s="139"/>
      <c r="O306" s="139"/>
      <c r="P306" s="139"/>
      <c r="Q306" s="139"/>
      <c r="R306" s="139"/>
      <c r="S306" s="139"/>
      <c r="T306" s="139"/>
      <c r="U306" s="139"/>
      <c r="V306" s="139"/>
      <c r="W306" s="139"/>
      <c r="X306" s="139"/>
      <c r="Y306" s="139"/>
      <c r="Z306" s="139"/>
      <c r="AA306" s="139"/>
      <c r="AB306" s="139"/>
      <c r="AC306" s="139"/>
      <c r="AD306" s="139"/>
      <c r="AE306" s="139"/>
      <c r="AF306" s="139"/>
      <c r="AG306" s="139"/>
      <c r="AH306" s="139"/>
      <c r="AI306" s="139"/>
      <c r="AJ306" s="139"/>
    </row>
    <row r="307" spans="1:36" s="140" customFormat="1">
      <c r="A307" s="212"/>
      <c r="B307" s="213"/>
      <c r="C307" s="214" t="s">
        <v>58</v>
      </c>
      <c r="D307" s="215" t="s">
        <v>58</v>
      </c>
      <c r="E307" s="216"/>
      <c r="F307" s="217" t="s">
        <v>58</v>
      </c>
      <c r="G307" s="217" t="s">
        <v>58</v>
      </c>
      <c r="H307" s="217" t="s">
        <v>58</v>
      </c>
      <c r="I307" s="217" t="s">
        <v>58</v>
      </c>
      <c r="J307" s="217" t="s">
        <v>58</v>
      </c>
      <c r="K307" s="217" t="s">
        <v>58</v>
      </c>
      <c r="L307" s="217"/>
      <c r="M307" s="261"/>
      <c r="N307" s="139"/>
      <c r="O307" s="139"/>
      <c r="P307" s="139"/>
      <c r="Q307" s="139"/>
      <c r="R307" s="139"/>
      <c r="S307" s="139"/>
      <c r="T307" s="139"/>
      <c r="U307" s="139"/>
      <c r="V307" s="139"/>
      <c r="W307" s="139"/>
      <c r="X307" s="139"/>
      <c r="Y307" s="139"/>
      <c r="Z307" s="139"/>
      <c r="AA307" s="139"/>
      <c r="AB307" s="139"/>
      <c r="AC307" s="139"/>
      <c r="AD307" s="139"/>
      <c r="AE307" s="139"/>
      <c r="AF307" s="139"/>
      <c r="AG307" s="139"/>
      <c r="AH307" s="139"/>
      <c r="AI307" s="139"/>
      <c r="AJ307" s="139"/>
    </row>
    <row r="308" spans="1:36" s="140" customFormat="1">
      <c r="A308" s="212"/>
      <c r="B308" s="213"/>
      <c r="C308" s="214" t="s">
        <v>58</v>
      </c>
      <c r="D308" s="215" t="s">
        <v>58</v>
      </c>
      <c r="E308" s="216"/>
      <c r="F308" s="217" t="s">
        <v>58</v>
      </c>
      <c r="G308" s="217" t="s">
        <v>58</v>
      </c>
      <c r="H308" s="217" t="s">
        <v>58</v>
      </c>
      <c r="I308" s="217" t="s">
        <v>58</v>
      </c>
      <c r="J308" s="217" t="s">
        <v>58</v>
      </c>
      <c r="K308" s="217" t="s">
        <v>58</v>
      </c>
      <c r="L308" s="217"/>
      <c r="M308" s="261"/>
      <c r="N308" s="139"/>
      <c r="O308" s="139"/>
      <c r="P308" s="139"/>
      <c r="Q308" s="139"/>
      <c r="R308" s="139"/>
      <c r="S308" s="139"/>
      <c r="T308" s="139"/>
      <c r="U308" s="139"/>
      <c r="V308" s="139"/>
      <c r="W308" s="139"/>
      <c r="X308" s="139"/>
      <c r="Y308" s="139"/>
      <c r="Z308" s="139"/>
      <c r="AA308" s="139"/>
      <c r="AB308" s="139"/>
      <c r="AC308" s="139"/>
      <c r="AD308" s="139"/>
      <c r="AE308" s="139"/>
      <c r="AF308" s="139"/>
      <c r="AG308" s="139"/>
      <c r="AH308" s="139"/>
      <c r="AI308" s="139"/>
      <c r="AJ308" s="139"/>
    </row>
    <row r="309" spans="1:36" s="140" customFormat="1">
      <c r="A309" s="212"/>
      <c r="B309" s="213"/>
      <c r="C309" s="214" t="s">
        <v>58</v>
      </c>
      <c r="D309" s="215" t="s">
        <v>58</v>
      </c>
      <c r="E309" s="216"/>
      <c r="F309" s="217" t="s">
        <v>58</v>
      </c>
      <c r="G309" s="217" t="s">
        <v>58</v>
      </c>
      <c r="H309" s="217" t="s">
        <v>58</v>
      </c>
      <c r="I309" s="217" t="s">
        <v>58</v>
      </c>
      <c r="J309" s="217" t="s">
        <v>58</v>
      </c>
      <c r="K309" s="217" t="s">
        <v>58</v>
      </c>
      <c r="L309" s="217"/>
      <c r="M309" s="261"/>
      <c r="N309" s="139"/>
      <c r="O309" s="139"/>
      <c r="P309" s="139"/>
      <c r="Q309" s="139"/>
      <c r="R309" s="139"/>
      <c r="S309" s="139"/>
      <c r="T309" s="139"/>
      <c r="U309" s="139"/>
      <c r="V309" s="139"/>
      <c r="W309" s="139"/>
      <c r="X309" s="139"/>
      <c r="Y309" s="139"/>
      <c r="Z309" s="139"/>
      <c r="AA309" s="139"/>
      <c r="AB309" s="139"/>
      <c r="AC309" s="139"/>
      <c r="AD309" s="139"/>
      <c r="AE309" s="139"/>
      <c r="AF309" s="139"/>
      <c r="AG309" s="139"/>
      <c r="AH309" s="139"/>
      <c r="AI309" s="139"/>
      <c r="AJ309" s="139"/>
    </row>
    <row r="310" spans="1:36" s="140" customFormat="1">
      <c r="A310" s="212"/>
      <c r="B310" s="213"/>
      <c r="C310" s="214" t="s">
        <v>58</v>
      </c>
      <c r="D310" s="215" t="s">
        <v>58</v>
      </c>
      <c r="E310" s="216"/>
      <c r="F310" s="217" t="s">
        <v>58</v>
      </c>
      <c r="G310" s="217" t="s">
        <v>58</v>
      </c>
      <c r="H310" s="217" t="s">
        <v>58</v>
      </c>
      <c r="I310" s="217" t="s">
        <v>58</v>
      </c>
      <c r="J310" s="217" t="s">
        <v>58</v>
      </c>
      <c r="K310" s="217" t="s">
        <v>58</v>
      </c>
      <c r="L310" s="217"/>
      <c r="M310" s="261"/>
      <c r="N310" s="139"/>
      <c r="O310" s="139"/>
      <c r="P310" s="139"/>
      <c r="Q310" s="139"/>
      <c r="R310" s="139"/>
      <c r="S310" s="139"/>
      <c r="T310" s="139"/>
      <c r="U310" s="139"/>
      <c r="V310" s="139"/>
      <c r="W310" s="139"/>
      <c r="X310" s="139"/>
      <c r="Y310" s="139"/>
      <c r="Z310" s="139"/>
      <c r="AA310" s="139"/>
      <c r="AB310" s="139"/>
      <c r="AC310" s="139"/>
      <c r="AD310" s="139"/>
      <c r="AE310" s="139"/>
      <c r="AF310" s="139"/>
      <c r="AG310" s="139"/>
      <c r="AH310" s="139"/>
      <c r="AI310" s="139"/>
      <c r="AJ310" s="139"/>
    </row>
    <row r="311" spans="1:36" s="140" customFormat="1">
      <c r="A311" s="212"/>
      <c r="B311" s="213"/>
      <c r="C311" s="214" t="s">
        <v>58</v>
      </c>
      <c r="D311" s="215" t="s">
        <v>58</v>
      </c>
      <c r="E311" s="216"/>
      <c r="F311" s="217" t="s">
        <v>58</v>
      </c>
      <c r="G311" s="217" t="s">
        <v>58</v>
      </c>
      <c r="H311" s="217" t="s">
        <v>58</v>
      </c>
      <c r="I311" s="217" t="s">
        <v>58</v>
      </c>
      <c r="J311" s="217" t="s">
        <v>58</v>
      </c>
      <c r="K311" s="217" t="s">
        <v>58</v>
      </c>
      <c r="L311" s="217"/>
      <c r="M311" s="261"/>
      <c r="N311" s="139"/>
      <c r="O311" s="139"/>
      <c r="P311" s="139"/>
      <c r="Q311" s="139"/>
      <c r="R311" s="139"/>
      <c r="S311" s="139"/>
      <c r="T311" s="139"/>
      <c r="U311" s="139"/>
      <c r="V311" s="139"/>
      <c r="W311" s="139"/>
      <c r="X311" s="139"/>
      <c r="Y311" s="139"/>
      <c r="Z311" s="139"/>
      <c r="AA311" s="139"/>
      <c r="AB311" s="139"/>
      <c r="AC311" s="139"/>
      <c r="AD311" s="139"/>
      <c r="AE311" s="139"/>
      <c r="AF311" s="139"/>
      <c r="AG311" s="139"/>
      <c r="AH311" s="139"/>
      <c r="AI311" s="139"/>
      <c r="AJ311" s="139"/>
    </row>
    <row r="312" spans="1:36" s="140" customFormat="1">
      <c r="A312" s="212"/>
      <c r="B312" s="213"/>
      <c r="C312" s="214" t="s">
        <v>58</v>
      </c>
      <c r="D312" s="215" t="s">
        <v>58</v>
      </c>
      <c r="E312" s="216"/>
      <c r="F312" s="217" t="s">
        <v>58</v>
      </c>
      <c r="G312" s="217" t="s">
        <v>58</v>
      </c>
      <c r="H312" s="217" t="s">
        <v>58</v>
      </c>
      <c r="I312" s="217" t="s">
        <v>58</v>
      </c>
      <c r="J312" s="217" t="s">
        <v>58</v>
      </c>
      <c r="K312" s="217" t="s">
        <v>58</v>
      </c>
      <c r="L312" s="217"/>
      <c r="M312" s="261"/>
      <c r="N312" s="139"/>
      <c r="O312" s="139"/>
      <c r="P312" s="139"/>
      <c r="Q312" s="139"/>
      <c r="R312" s="139"/>
      <c r="S312" s="139"/>
      <c r="T312" s="139"/>
      <c r="U312" s="139"/>
      <c r="V312" s="139"/>
      <c r="W312" s="139"/>
      <c r="X312" s="139"/>
      <c r="Y312" s="139"/>
      <c r="Z312" s="139"/>
      <c r="AA312" s="139"/>
      <c r="AB312" s="139"/>
      <c r="AC312" s="139"/>
      <c r="AD312" s="139"/>
      <c r="AE312" s="139"/>
      <c r="AF312" s="139"/>
      <c r="AG312" s="139"/>
      <c r="AH312" s="139"/>
      <c r="AI312" s="139"/>
      <c r="AJ312" s="139"/>
    </row>
    <row r="313" spans="1:36" s="140" customFormat="1">
      <c r="A313" s="212"/>
      <c r="B313" s="213"/>
      <c r="C313" s="214" t="s">
        <v>58</v>
      </c>
      <c r="D313" s="215" t="s">
        <v>58</v>
      </c>
      <c r="E313" s="216"/>
      <c r="F313" s="217" t="s">
        <v>58</v>
      </c>
      <c r="G313" s="217" t="s">
        <v>58</v>
      </c>
      <c r="H313" s="217" t="s">
        <v>58</v>
      </c>
      <c r="I313" s="217" t="s">
        <v>58</v>
      </c>
      <c r="J313" s="217" t="s">
        <v>58</v>
      </c>
      <c r="K313" s="217" t="s">
        <v>58</v>
      </c>
      <c r="L313" s="217"/>
      <c r="M313" s="261"/>
      <c r="N313" s="139"/>
      <c r="O313" s="139"/>
      <c r="P313" s="139"/>
      <c r="Q313" s="139"/>
      <c r="R313" s="139"/>
      <c r="S313" s="139"/>
      <c r="T313" s="139"/>
      <c r="U313" s="139"/>
      <c r="V313" s="139"/>
      <c r="W313" s="139"/>
      <c r="X313" s="139"/>
      <c r="Y313" s="139"/>
      <c r="Z313" s="139"/>
      <c r="AA313" s="139"/>
      <c r="AB313" s="139"/>
      <c r="AC313" s="139"/>
      <c r="AD313" s="139"/>
      <c r="AE313" s="139"/>
      <c r="AF313" s="139"/>
      <c r="AG313" s="139"/>
      <c r="AH313" s="139"/>
      <c r="AI313" s="139"/>
      <c r="AJ313" s="139"/>
    </row>
    <row r="314" spans="1:36" s="140" customFormat="1">
      <c r="A314" s="212"/>
      <c r="B314" s="213"/>
      <c r="C314" s="214" t="s">
        <v>58</v>
      </c>
      <c r="D314" s="215" t="s">
        <v>58</v>
      </c>
      <c r="E314" s="216"/>
      <c r="F314" s="217" t="s">
        <v>58</v>
      </c>
      <c r="G314" s="217" t="s">
        <v>58</v>
      </c>
      <c r="H314" s="217" t="s">
        <v>58</v>
      </c>
      <c r="I314" s="217" t="s">
        <v>58</v>
      </c>
      <c r="J314" s="217" t="s">
        <v>58</v>
      </c>
      <c r="K314" s="217" t="s">
        <v>58</v>
      </c>
      <c r="L314" s="217"/>
      <c r="M314" s="261"/>
      <c r="N314" s="139"/>
      <c r="O314" s="139"/>
      <c r="P314" s="139"/>
      <c r="Q314" s="139"/>
      <c r="R314" s="139"/>
      <c r="S314" s="139"/>
      <c r="T314" s="139"/>
      <c r="U314" s="139"/>
      <c r="V314" s="139"/>
      <c r="W314" s="139"/>
      <c r="X314" s="139"/>
      <c r="Y314" s="139"/>
      <c r="Z314" s="139"/>
      <c r="AA314" s="139"/>
      <c r="AB314" s="139"/>
      <c r="AC314" s="139"/>
      <c r="AD314" s="139"/>
      <c r="AE314" s="139"/>
      <c r="AF314" s="139"/>
      <c r="AG314" s="139"/>
      <c r="AH314" s="139"/>
      <c r="AI314" s="139"/>
      <c r="AJ314" s="139"/>
    </row>
    <row r="315" spans="1:36" s="140" customFormat="1">
      <c r="A315" s="212"/>
      <c r="B315" s="213"/>
      <c r="C315" s="214" t="s">
        <v>58</v>
      </c>
      <c r="D315" s="215" t="s">
        <v>58</v>
      </c>
      <c r="E315" s="216"/>
      <c r="F315" s="217" t="s">
        <v>58</v>
      </c>
      <c r="G315" s="217" t="s">
        <v>58</v>
      </c>
      <c r="H315" s="217" t="s">
        <v>58</v>
      </c>
      <c r="I315" s="217" t="s">
        <v>58</v>
      </c>
      <c r="J315" s="217" t="s">
        <v>58</v>
      </c>
      <c r="K315" s="217" t="s">
        <v>58</v>
      </c>
      <c r="L315" s="217"/>
      <c r="M315" s="261"/>
      <c r="N315" s="139"/>
      <c r="O315" s="139"/>
      <c r="P315" s="139"/>
      <c r="Q315" s="139"/>
      <c r="R315" s="139"/>
      <c r="S315" s="139"/>
      <c r="T315" s="139"/>
      <c r="U315" s="139"/>
      <c r="V315" s="139"/>
      <c r="W315" s="139"/>
      <c r="X315" s="139"/>
      <c r="Y315" s="139"/>
      <c r="Z315" s="139"/>
      <c r="AA315" s="139"/>
      <c r="AB315" s="139"/>
      <c r="AC315" s="139"/>
      <c r="AD315" s="139"/>
      <c r="AE315" s="139"/>
      <c r="AF315" s="139"/>
      <c r="AG315" s="139"/>
      <c r="AH315" s="139"/>
      <c r="AI315" s="139"/>
      <c r="AJ315" s="139"/>
    </row>
    <row r="316" spans="1:36" s="140" customFormat="1">
      <c r="A316" s="212"/>
      <c r="B316" s="213"/>
      <c r="C316" s="214" t="s">
        <v>58</v>
      </c>
      <c r="D316" s="215" t="s">
        <v>58</v>
      </c>
      <c r="E316" s="216"/>
      <c r="F316" s="217" t="s">
        <v>58</v>
      </c>
      <c r="G316" s="217" t="s">
        <v>58</v>
      </c>
      <c r="H316" s="217" t="s">
        <v>58</v>
      </c>
      <c r="I316" s="217" t="s">
        <v>58</v>
      </c>
      <c r="J316" s="217" t="s">
        <v>58</v>
      </c>
      <c r="K316" s="217" t="s">
        <v>58</v>
      </c>
      <c r="L316" s="217"/>
      <c r="M316" s="261"/>
      <c r="N316" s="139"/>
      <c r="O316" s="139"/>
      <c r="P316" s="139"/>
      <c r="Q316" s="139"/>
      <c r="R316" s="139"/>
      <c r="S316" s="139"/>
      <c r="T316" s="139"/>
      <c r="U316" s="139"/>
      <c r="V316" s="139"/>
      <c r="W316" s="139"/>
      <c r="X316" s="139"/>
      <c r="Y316" s="139"/>
      <c r="Z316" s="139"/>
      <c r="AA316" s="139"/>
      <c r="AB316" s="139"/>
      <c r="AC316" s="139"/>
      <c r="AD316" s="139"/>
      <c r="AE316" s="139"/>
      <c r="AF316" s="139"/>
      <c r="AG316" s="139"/>
      <c r="AH316" s="139"/>
      <c r="AI316" s="139"/>
      <c r="AJ316" s="139"/>
    </row>
    <row r="317" spans="1:36" s="140" customFormat="1">
      <c r="A317" s="212"/>
      <c r="B317" s="213"/>
      <c r="C317" s="214" t="s">
        <v>58</v>
      </c>
      <c r="D317" s="215" t="s">
        <v>58</v>
      </c>
      <c r="E317" s="216"/>
      <c r="F317" s="217" t="s">
        <v>58</v>
      </c>
      <c r="G317" s="217" t="s">
        <v>58</v>
      </c>
      <c r="H317" s="217" t="s">
        <v>58</v>
      </c>
      <c r="I317" s="217" t="s">
        <v>58</v>
      </c>
      <c r="J317" s="217" t="s">
        <v>58</v>
      </c>
      <c r="K317" s="217" t="s">
        <v>58</v>
      </c>
      <c r="L317" s="217"/>
      <c r="M317" s="261"/>
      <c r="N317" s="139"/>
      <c r="O317" s="139"/>
      <c r="P317" s="139"/>
      <c r="Q317" s="139"/>
      <c r="R317" s="139"/>
      <c r="S317" s="139"/>
      <c r="T317" s="139"/>
      <c r="U317" s="139"/>
      <c r="V317" s="139"/>
      <c r="W317" s="139"/>
      <c r="X317" s="139"/>
      <c r="Y317" s="139"/>
      <c r="Z317" s="139"/>
      <c r="AA317" s="139"/>
      <c r="AB317" s="139"/>
      <c r="AC317" s="139"/>
      <c r="AD317" s="139"/>
      <c r="AE317" s="139"/>
      <c r="AF317" s="139"/>
      <c r="AG317" s="139"/>
      <c r="AH317" s="139"/>
      <c r="AI317" s="139"/>
      <c r="AJ317" s="139"/>
    </row>
    <row r="318" spans="1:36" s="140" customFormat="1">
      <c r="A318" s="212"/>
      <c r="B318" s="213"/>
      <c r="C318" s="214" t="s">
        <v>58</v>
      </c>
      <c r="D318" s="215" t="s">
        <v>58</v>
      </c>
      <c r="E318" s="216"/>
      <c r="F318" s="217" t="s">
        <v>58</v>
      </c>
      <c r="G318" s="217" t="s">
        <v>58</v>
      </c>
      <c r="H318" s="217" t="s">
        <v>58</v>
      </c>
      <c r="I318" s="217" t="s">
        <v>58</v>
      </c>
      <c r="J318" s="217" t="s">
        <v>58</v>
      </c>
      <c r="K318" s="217" t="s">
        <v>58</v>
      </c>
      <c r="L318" s="217"/>
      <c r="M318" s="261"/>
      <c r="N318" s="139"/>
      <c r="O318" s="139"/>
      <c r="P318" s="139"/>
      <c r="Q318" s="139"/>
      <c r="R318" s="139"/>
      <c r="S318" s="139"/>
      <c r="T318" s="139"/>
      <c r="U318" s="139"/>
      <c r="V318" s="139"/>
      <c r="W318" s="139"/>
      <c r="X318" s="139"/>
      <c r="Y318" s="139"/>
      <c r="Z318" s="139"/>
      <c r="AA318" s="139"/>
      <c r="AB318" s="139"/>
      <c r="AC318" s="139"/>
      <c r="AD318" s="139"/>
      <c r="AE318" s="139"/>
      <c r="AF318" s="139"/>
      <c r="AG318" s="139"/>
      <c r="AH318" s="139"/>
      <c r="AI318" s="139"/>
      <c r="AJ318" s="139"/>
    </row>
    <row r="319" spans="1:36" s="140" customFormat="1">
      <c r="A319" s="212"/>
      <c r="B319" s="213"/>
      <c r="C319" s="214" t="s">
        <v>58</v>
      </c>
      <c r="D319" s="215" t="s">
        <v>58</v>
      </c>
      <c r="E319" s="216"/>
      <c r="F319" s="217" t="s">
        <v>58</v>
      </c>
      <c r="G319" s="217" t="s">
        <v>58</v>
      </c>
      <c r="H319" s="217" t="s">
        <v>58</v>
      </c>
      <c r="I319" s="217" t="s">
        <v>58</v>
      </c>
      <c r="J319" s="217" t="s">
        <v>58</v>
      </c>
      <c r="K319" s="217" t="s">
        <v>58</v>
      </c>
      <c r="L319" s="217"/>
      <c r="M319" s="261"/>
      <c r="N319" s="139"/>
      <c r="O319" s="139"/>
      <c r="P319" s="139"/>
      <c r="Q319" s="139"/>
      <c r="R319" s="139"/>
      <c r="S319" s="139"/>
      <c r="T319" s="139"/>
      <c r="U319" s="139"/>
      <c r="V319" s="139"/>
      <c r="W319" s="139"/>
      <c r="X319" s="139"/>
      <c r="Y319" s="139"/>
      <c r="Z319" s="139"/>
      <c r="AA319" s="139"/>
      <c r="AB319" s="139"/>
      <c r="AC319" s="139"/>
      <c r="AD319" s="139"/>
      <c r="AE319" s="139"/>
      <c r="AF319" s="139"/>
      <c r="AG319" s="139"/>
      <c r="AH319" s="139"/>
      <c r="AI319" s="139"/>
      <c r="AJ319" s="139"/>
    </row>
    <row r="320" spans="1:36" s="140" customFormat="1">
      <c r="A320" s="212"/>
      <c r="B320" s="213"/>
      <c r="C320" s="214" t="s">
        <v>58</v>
      </c>
      <c r="D320" s="215" t="s">
        <v>58</v>
      </c>
      <c r="E320" s="216"/>
      <c r="F320" s="217" t="s">
        <v>58</v>
      </c>
      <c r="G320" s="217" t="s">
        <v>58</v>
      </c>
      <c r="H320" s="217" t="s">
        <v>58</v>
      </c>
      <c r="I320" s="217" t="s">
        <v>58</v>
      </c>
      <c r="J320" s="217" t="s">
        <v>58</v>
      </c>
      <c r="K320" s="217" t="s">
        <v>58</v>
      </c>
      <c r="L320" s="217"/>
      <c r="M320" s="261"/>
      <c r="N320" s="139"/>
      <c r="O320" s="139"/>
      <c r="P320" s="139"/>
      <c r="Q320" s="139"/>
      <c r="R320" s="139"/>
      <c r="S320" s="139"/>
      <c r="T320" s="139"/>
      <c r="U320" s="139"/>
      <c r="V320" s="139"/>
      <c r="W320" s="139"/>
      <c r="X320" s="139"/>
      <c r="Y320" s="139"/>
      <c r="Z320" s="139"/>
      <c r="AA320" s="139"/>
      <c r="AB320" s="139"/>
      <c r="AC320" s="139"/>
      <c r="AD320" s="139"/>
      <c r="AE320" s="139"/>
      <c r="AF320" s="139"/>
      <c r="AG320" s="139"/>
      <c r="AH320" s="139"/>
      <c r="AI320" s="139"/>
      <c r="AJ320" s="139"/>
    </row>
    <row r="321" spans="1:36" s="140" customFormat="1">
      <c r="A321" s="212"/>
      <c r="B321" s="213"/>
      <c r="C321" s="214" t="s">
        <v>58</v>
      </c>
      <c r="D321" s="215" t="s">
        <v>58</v>
      </c>
      <c r="E321" s="216"/>
      <c r="F321" s="217" t="s">
        <v>58</v>
      </c>
      <c r="G321" s="217" t="s">
        <v>58</v>
      </c>
      <c r="H321" s="217" t="s">
        <v>58</v>
      </c>
      <c r="I321" s="217" t="s">
        <v>58</v>
      </c>
      <c r="J321" s="217" t="s">
        <v>58</v>
      </c>
      <c r="K321" s="217" t="s">
        <v>58</v>
      </c>
      <c r="L321" s="217"/>
      <c r="M321" s="261"/>
      <c r="N321" s="139"/>
      <c r="O321" s="139"/>
      <c r="P321" s="139"/>
      <c r="Q321" s="139"/>
      <c r="R321" s="139"/>
      <c r="S321" s="139"/>
      <c r="T321" s="139"/>
      <c r="U321" s="139"/>
      <c r="V321" s="139"/>
      <c r="W321" s="139"/>
      <c r="X321" s="139"/>
      <c r="Y321" s="139"/>
      <c r="Z321" s="139"/>
      <c r="AA321" s="139"/>
      <c r="AB321" s="139"/>
      <c r="AC321" s="139"/>
      <c r="AD321" s="139"/>
      <c r="AE321" s="139"/>
      <c r="AF321" s="139"/>
      <c r="AG321" s="139"/>
      <c r="AH321" s="139"/>
      <c r="AI321" s="139"/>
      <c r="AJ321" s="139"/>
    </row>
    <row r="322" spans="1:36" s="140" customFormat="1">
      <c r="A322" s="212"/>
      <c r="B322" s="213"/>
      <c r="C322" s="214" t="s">
        <v>58</v>
      </c>
      <c r="D322" s="215" t="s">
        <v>58</v>
      </c>
      <c r="E322" s="216"/>
      <c r="F322" s="217" t="s">
        <v>58</v>
      </c>
      <c r="G322" s="217" t="s">
        <v>58</v>
      </c>
      <c r="H322" s="217" t="s">
        <v>58</v>
      </c>
      <c r="I322" s="217" t="s">
        <v>58</v>
      </c>
      <c r="J322" s="217" t="s">
        <v>58</v>
      </c>
      <c r="K322" s="217" t="s">
        <v>58</v>
      </c>
      <c r="L322" s="217"/>
      <c r="M322" s="261"/>
      <c r="N322" s="139"/>
      <c r="O322" s="139"/>
      <c r="P322" s="139"/>
      <c r="Q322" s="139"/>
      <c r="R322" s="139"/>
      <c r="S322" s="139"/>
      <c r="T322" s="139"/>
      <c r="U322" s="139"/>
      <c r="V322" s="139"/>
      <c r="W322" s="139"/>
      <c r="X322" s="139"/>
      <c r="Y322" s="139"/>
      <c r="Z322" s="139"/>
      <c r="AA322" s="139"/>
      <c r="AB322" s="139"/>
      <c r="AC322" s="139"/>
      <c r="AD322" s="139"/>
      <c r="AE322" s="139"/>
      <c r="AF322" s="139"/>
      <c r="AG322" s="139"/>
      <c r="AH322" s="139"/>
      <c r="AI322" s="139"/>
      <c r="AJ322" s="139"/>
    </row>
    <row r="323" spans="1:36" s="140" customFormat="1">
      <c r="A323" s="212"/>
      <c r="B323" s="213"/>
      <c r="C323" s="214" t="s">
        <v>58</v>
      </c>
      <c r="D323" s="215" t="s">
        <v>58</v>
      </c>
      <c r="E323" s="216"/>
      <c r="F323" s="217" t="s">
        <v>58</v>
      </c>
      <c r="G323" s="217" t="s">
        <v>58</v>
      </c>
      <c r="H323" s="217" t="s">
        <v>58</v>
      </c>
      <c r="I323" s="217" t="s">
        <v>58</v>
      </c>
      <c r="J323" s="217" t="s">
        <v>58</v>
      </c>
      <c r="K323" s="217" t="s">
        <v>58</v>
      </c>
      <c r="L323" s="217"/>
      <c r="M323" s="261"/>
      <c r="N323" s="139"/>
      <c r="O323" s="139"/>
      <c r="P323" s="139"/>
      <c r="Q323" s="139"/>
      <c r="R323" s="139"/>
      <c r="S323" s="139"/>
      <c r="T323" s="139"/>
      <c r="U323" s="139"/>
      <c r="V323" s="139"/>
      <c r="W323" s="139"/>
      <c r="X323" s="139"/>
      <c r="Y323" s="139"/>
      <c r="Z323" s="139"/>
      <c r="AA323" s="139"/>
      <c r="AB323" s="139"/>
      <c r="AC323" s="139"/>
      <c r="AD323" s="139"/>
      <c r="AE323" s="139"/>
      <c r="AF323" s="139"/>
      <c r="AG323" s="139"/>
      <c r="AH323" s="139"/>
      <c r="AI323" s="139"/>
      <c r="AJ323" s="139"/>
    </row>
    <row r="324" spans="1:36" s="140" customFormat="1">
      <c r="A324" s="212"/>
      <c r="B324" s="213"/>
      <c r="C324" s="214" t="s">
        <v>58</v>
      </c>
      <c r="D324" s="215" t="s">
        <v>58</v>
      </c>
      <c r="E324" s="216"/>
      <c r="F324" s="217" t="s">
        <v>58</v>
      </c>
      <c r="G324" s="217" t="s">
        <v>58</v>
      </c>
      <c r="H324" s="217" t="s">
        <v>58</v>
      </c>
      <c r="I324" s="217" t="s">
        <v>58</v>
      </c>
      <c r="J324" s="217" t="s">
        <v>58</v>
      </c>
      <c r="K324" s="217" t="s">
        <v>58</v>
      </c>
      <c r="L324" s="217"/>
      <c r="M324" s="261"/>
      <c r="N324" s="139"/>
      <c r="O324" s="139"/>
      <c r="P324" s="139"/>
      <c r="Q324" s="139"/>
      <c r="R324" s="139"/>
      <c r="S324" s="139"/>
      <c r="T324" s="139"/>
      <c r="U324" s="139"/>
      <c r="V324" s="139"/>
      <c r="W324" s="139"/>
      <c r="X324" s="139"/>
      <c r="Y324" s="139"/>
      <c r="Z324" s="139"/>
      <c r="AA324" s="139"/>
      <c r="AB324" s="139"/>
      <c r="AC324" s="139"/>
      <c r="AD324" s="139"/>
      <c r="AE324" s="139"/>
      <c r="AF324" s="139"/>
      <c r="AG324" s="139"/>
      <c r="AH324" s="139"/>
      <c r="AI324" s="139"/>
      <c r="AJ324" s="139"/>
    </row>
    <row r="325" spans="1:36" s="140" customFormat="1">
      <c r="A325" s="212"/>
      <c r="B325" s="213"/>
      <c r="C325" s="214" t="s">
        <v>58</v>
      </c>
      <c r="D325" s="215" t="s">
        <v>58</v>
      </c>
      <c r="E325" s="216"/>
      <c r="F325" s="217" t="s">
        <v>58</v>
      </c>
      <c r="G325" s="217" t="s">
        <v>58</v>
      </c>
      <c r="H325" s="217" t="s">
        <v>58</v>
      </c>
      <c r="I325" s="217" t="s">
        <v>58</v>
      </c>
      <c r="J325" s="217" t="s">
        <v>58</v>
      </c>
      <c r="K325" s="217" t="s">
        <v>58</v>
      </c>
      <c r="L325" s="217"/>
      <c r="M325" s="261"/>
      <c r="N325" s="139"/>
      <c r="O325" s="139"/>
      <c r="P325" s="139"/>
      <c r="Q325" s="139"/>
      <c r="R325" s="139"/>
      <c r="S325" s="139"/>
      <c r="T325" s="139"/>
      <c r="U325" s="139"/>
      <c r="V325" s="139"/>
      <c r="W325" s="139"/>
      <c r="X325" s="139"/>
      <c r="Y325" s="139"/>
      <c r="Z325" s="139"/>
      <c r="AA325" s="139"/>
      <c r="AB325" s="139"/>
      <c r="AC325" s="139"/>
      <c r="AD325" s="139"/>
      <c r="AE325" s="139"/>
      <c r="AF325" s="139"/>
      <c r="AG325" s="139"/>
      <c r="AH325" s="139"/>
      <c r="AI325" s="139"/>
      <c r="AJ325" s="139"/>
    </row>
    <row r="326" spans="1:36" s="140" customFormat="1">
      <c r="A326" s="212"/>
      <c r="B326" s="213"/>
      <c r="C326" s="214" t="s">
        <v>58</v>
      </c>
      <c r="D326" s="215" t="s">
        <v>58</v>
      </c>
      <c r="E326" s="216"/>
      <c r="F326" s="217" t="s">
        <v>58</v>
      </c>
      <c r="G326" s="217" t="s">
        <v>58</v>
      </c>
      <c r="H326" s="217" t="s">
        <v>58</v>
      </c>
      <c r="I326" s="217" t="s">
        <v>58</v>
      </c>
      <c r="J326" s="217" t="s">
        <v>58</v>
      </c>
      <c r="K326" s="217" t="s">
        <v>58</v>
      </c>
      <c r="L326" s="217"/>
      <c r="M326" s="261"/>
      <c r="N326" s="139"/>
      <c r="O326" s="139"/>
      <c r="P326" s="139"/>
      <c r="Q326" s="139"/>
      <c r="R326" s="139"/>
      <c r="S326" s="139"/>
      <c r="T326" s="139"/>
      <c r="U326" s="139"/>
      <c r="V326" s="139"/>
      <c r="W326" s="139"/>
      <c r="X326" s="139"/>
      <c r="Y326" s="139"/>
      <c r="Z326" s="139"/>
      <c r="AA326" s="139"/>
      <c r="AB326" s="139"/>
      <c r="AC326" s="139"/>
      <c r="AD326" s="139"/>
      <c r="AE326" s="139"/>
      <c r="AF326" s="139"/>
      <c r="AG326" s="139"/>
      <c r="AH326" s="139"/>
      <c r="AI326" s="139"/>
      <c r="AJ326" s="139"/>
    </row>
    <row r="327" spans="1:36" s="140" customFormat="1">
      <c r="A327" s="212"/>
      <c r="B327" s="213"/>
      <c r="C327" s="214" t="s">
        <v>58</v>
      </c>
      <c r="D327" s="215" t="s">
        <v>58</v>
      </c>
      <c r="E327" s="216"/>
      <c r="F327" s="217" t="s">
        <v>58</v>
      </c>
      <c r="G327" s="217" t="s">
        <v>58</v>
      </c>
      <c r="H327" s="217" t="s">
        <v>58</v>
      </c>
      <c r="I327" s="217" t="s">
        <v>58</v>
      </c>
      <c r="J327" s="217" t="s">
        <v>58</v>
      </c>
      <c r="K327" s="217" t="s">
        <v>58</v>
      </c>
      <c r="L327" s="217"/>
      <c r="M327" s="261"/>
      <c r="N327" s="139"/>
      <c r="O327" s="139"/>
      <c r="P327" s="139"/>
      <c r="Q327" s="139"/>
      <c r="R327" s="139"/>
      <c r="S327" s="139"/>
      <c r="T327" s="139"/>
      <c r="U327" s="139"/>
      <c r="V327" s="139"/>
      <c r="W327" s="139"/>
      <c r="X327" s="139"/>
      <c r="Y327" s="139"/>
      <c r="Z327" s="139"/>
      <c r="AA327" s="139"/>
      <c r="AB327" s="139"/>
      <c r="AC327" s="139"/>
      <c r="AD327" s="139"/>
      <c r="AE327" s="139"/>
      <c r="AF327" s="139"/>
      <c r="AG327" s="139"/>
      <c r="AH327" s="139"/>
      <c r="AI327" s="139"/>
      <c r="AJ327" s="139"/>
    </row>
    <row r="328" spans="1:36" s="140" customFormat="1">
      <c r="A328" s="212"/>
      <c r="B328" s="213"/>
      <c r="C328" s="214" t="s">
        <v>58</v>
      </c>
      <c r="D328" s="215" t="s">
        <v>58</v>
      </c>
      <c r="E328" s="216"/>
      <c r="F328" s="217" t="s">
        <v>58</v>
      </c>
      <c r="G328" s="217" t="s">
        <v>58</v>
      </c>
      <c r="H328" s="217" t="s">
        <v>58</v>
      </c>
      <c r="I328" s="217" t="s">
        <v>58</v>
      </c>
      <c r="J328" s="217" t="s">
        <v>58</v>
      </c>
      <c r="K328" s="217" t="s">
        <v>58</v>
      </c>
      <c r="L328" s="217"/>
      <c r="M328" s="261"/>
      <c r="N328" s="139"/>
      <c r="O328" s="139"/>
      <c r="P328" s="139"/>
      <c r="Q328" s="139"/>
      <c r="R328" s="139"/>
      <c r="S328" s="139"/>
      <c r="T328" s="139"/>
      <c r="U328" s="139"/>
      <c r="V328" s="139"/>
      <c r="W328" s="139"/>
      <c r="X328" s="139"/>
      <c r="Y328" s="139"/>
      <c r="Z328" s="139"/>
      <c r="AA328" s="139"/>
      <c r="AB328" s="139"/>
      <c r="AC328" s="139"/>
      <c r="AD328" s="139"/>
      <c r="AE328" s="139"/>
      <c r="AF328" s="139"/>
      <c r="AG328" s="139"/>
      <c r="AH328" s="139"/>
      <c r="AI328" s="139"/>
      <c r="AJ328" s="139"/>
    </row>
    <row r="329" spans="1:36" s="140" customFormat="1">
      <c r="A329" s="212"/>
      <c r="B329" s="213"/>
      <c r="C329" s="214" t="s">
        <v>58</v>
      </c>
      <c r="D329" s="215" t="s">
        <v>58</v>
      </c>
      <c r="E329" s="216"/>
      <c r="F329" s="217" t="s">
        <v>58</v>
      </c>
      <c r="G329" s="217" t="s">
        <v>58</v>
      </c>
      <c r="H329" s="217" t="s">
        <v>58</v>
      </c>
      <c r="I329" s="217" t="s">
        <v>58</v>
      </c>
      <c r="J329" s="217" t="s">
        <v>58</v>
      </c>
      <c r="K329" s="217" t="s">
        <v>58</v>
      </c>
      <c r="L329" s="217"/>
      <c r="M329" s="261"/>
      <c r="N329" s="139"/>
      <c r="O329" s="139"/>
      <c r="P329" s="139"/>
      <c r="Q329" s="139"/>
      <c r="R329" s="139"/>
      <c r="S329" s="139"/>
      <c r="T329" s="139"/>
      <c r="U329" s="139"/>
      <c r="V329" s="139"/>
      <c r="W329" s="139"/>
      <c r="X329" s="139"/>
      <c r="Y329" s="139"/>
      <c r="Z329" s="139"/>
      <c r="AA329" s="139"/>
      <c r="AB329" s="139"/>
      <c r="AC329" s="139"/>
      <c r="AD329" s="139"/>
      <c r="AE329" s="139"/>
      <c r="AF329" s="139"/>
      <c r="AG329" s="139"/>
      <c r="AH329" s="139"/>
      <c r="AI329" s="139"/>
      <c r="AJ329" s="139"/>
    </row>
    <row r="330" spans="1:36" s="140" customFormat="1">
      <c r="A330" s="212"/>
      <c r="B330" s="213"/>
      <c r="C330" s="214" t="s">
        <v>58</v>
      </c>
      <c r="D330" s="215" t="s">
        <v>58</v>
      </c>
      <c r="E330" s="216"/>
      <c r="F330" s="217" t="s">
        <v>58</v>
      </c>
      <c r="G330" s="217" t="s">
        <v>58</v>
      </c>
      <c r="H330" s="217" t="s">
        <v>58</v>
      </c>
      <c r="I330" s="217" t="s">
        <v>58</v>
      </c>
      <c r="J330" s="217" t="s">
        <v>58</v>
      </c>
      <c r="K330" s="217" t="s">
        <v>58</v>
      </c>
      <c r="L330" s="217"/>
      <c r="M330" s="261"/>
      <c r="N330" s="139"/>
      <c r="O330" s="139"/>
      <c r="P330" s="139"/>
      <c r="Q330" s="139"/>
      <c r="R330" s="139"/>
      <c r="S330" s="139"/>
      <c r="T330" s="139"/>
      <c r="U330" s="139"/>
      <c r="V330" s="139"/>
      <c r="W330" s="139"/>
      <c r="X330" s="139"/>
      <c r="Y330" s="139"/>
      <c r="Z330" s="139"/>
      <c r="AA330" s="139"/>
      <c r="AB330" s="139"/>
      <c r="AC330" s="139"/>
      <c r="AD330" s="139"/>
      <c r="AE330" s="139"/>
      <c r="AF330" s="139"/>
      <c r="AG330" s="139"/>
      <c r="AH330" s="139"/>
      <c r="AI330" s="139"/>
      <c r="AJ330" s="139"/>
    </row>
    <row r="331" spans="1:36" s="140" customFormat="1">
      <c r="A331" s="212"/>
      <c r="B331" s="213"/>
      <c r="C331" s="214" t="s">
        <v>58</v>
      </c>
      <c r="D331" s="215" t="s">
        <v>58</v>
      </c>
      <c r="E331" s="216"/>
      <c r="F331" s="217" t="s">
        <v>58</v>
      </c>
      <c r="G331" s="217" t="s">
        <v>58</v>
      </c>
      <c r="H331" s="217" t="s">
        <v>58</v>
      </c>
      <c r="I331" s="217" t="s">
        <v>58</v>
      </c>
      <c r="J331" s="217" t="s">
        <v>58</v>
      </c>
      <c r="K331" s="217" t="s">
        <v>58</v>
      </c>
      <c r="L331" s="217"/>
      <c r="M331" s="261"/>
      <c r="N331" s="139"/>
      <c r="O331" s="139"/>
      <c r="P331" s="139"/>
      <c r="Q331" s="139"/>
      <c r="R331" s="139"/>
      <c r="S331" s="139"/>
      <c r="T331" s="139"/>
      <c r="U331" s="139"/>
      <c r="V331" s="139"/>
      <c r="W331" s="139"/>
      <c r="X331" s="139"/>
      <c r="Y331" s="139"/>
      <c r="Z331" s="139"/>
      <c r="AA331" s="139"/>
      <c r="AB331" s="139"/>
      <c r="AC331" s="139"/>
      <c r="AD331" s="139"/>
      <c r="AE331" s="139"/>
      <c r="AF331" s="139"/>
      <c r="AG331" s="139"/>
      <c r="AH331" s="139"/>
      <c r="AI331" s="139"/>
      <c r="AJ331" s="139"/>
    </row>
    <row r="332" spans="1:36" s="140" customFormat="1">
      <c r="A332" s="212"/>
      <c r="B332" s="213"/>
      <c r="C332" s="214" t="s">
        <v>58</v>
      </c>
      <c r="D332" s="215" t="s">
        <v>58</v>
      </c>
      <c r="E332" s="216"/>
      <c r="F332" s="217" t="s">
        <v>58</v>
      </c>
      <c r="G332" s="217" t="s">
        <v>58</v>
      </c>
      <c r="H332" s="217" t="s">
        <v>58</v>
      </c>
      <c r="I332" s="217" t="s">
        <v>58</v>
      </c>
      <c r="J332" s="217" t="s">
        <v>58</v>
      </c>
      <c r="K332" s="217" t="s">
        <v>58</v>
      </c>
      <c r="L332" s="217"/>
      <c r="M332" s="261"/>
      <c r="N332" s="139"/>
      <c r="O332" s="139"/>
      <c r="P332" s="139"/>
      <c r="Q332" s="139"/>
      <c r="R332" s="139"/>
      <c r="S332" s="139"/>
      <c r="T332" s="139"/>
      <c r="U332" s="139"/>
      <c r="V332" s="139"/>
      <c r="W332" s="139"/>
      <c r="X332" s="139"/>
      <c r="Y332" s="139"/>
      <c r="Z332" s="139"/>
      <c r="AA332" s="139"/>
      <c r="AB332" s="139"/>
      <c r="AC332" s="139"/>
      <c r="AD332" s="139"/>
      <c r="AE332" s="139"/>
      <c r="AF332" s="139"/>
      <c r="AG332" s="139"/>
      <c r="AH332" s="139"/>
      <c r="AI332" s="139"/>
      <c r="AJ332" s="139"/>
    </row>
    <row r="333" spans="1:36" s="140" customFormat="1">
      <c r="A333" s="212"/>
      <c r="B333" s="213"/>
      <c r="C333" s="214" t="s">
        <v>58</v>
      </c>
      <c r="D333" s="215" t="s">
        <v>58</v>
      </c>
      <c r="E333" s="216"/>
      <c r="F333" s="217" t="s">
        <v>58</v>
      </c>
      <c r="G333" s="217" t="s">
        <v>58</v>
      </c>
      <c r="H333" s="217" t="s">
        <v>58</v>
      </c>
      <c r="I333" s="217" t="s">
        <v>58</v>
      </c>
      <c r="J333" s="217" t="s">
        <v>58</v>
      </c>
      <c r="K333" s="217" t="s">
        <v>58</v>
      </c>
      <c r="L333" s="217"/>
      <c r="M333" s="261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  <c r="Z333" s="139"/>
      <c r="AA333" s="139"/>
      <c r="AB333" s="139"/>
      <c r="AC333" s="139"/>
      <c r="AD333" s="139"/>
      <c r="AE333" s="139"/>
      <c r="AF333" s="139"/>
      <c r="AG333" s="139"/>
      <c r="AH333" s="139"/>
      <c r="AI333" s="139"/>
      <c r="AJ333" s="139"/>
    </row>
    <row r="334" spans="1:36" s="140" customFormat="1">
      <c r="A334" s="212"/>
      <c r="B334" s="213"/>
      <c r="C334" s="214" t="s">
        <v>58</v>
      </c>
      <c r="D334" s="215" t="s">
        <v>58</v>
      </c>
      <c r="E334" s="216"/>
      <c r="F334" s="217" t="s">
        <v>58</v>
      </c>
      <c r="G334" s="217" t="s">
        <v>58</v>
      </c>
      <c r="H334" s="217" t="s">
        <v>58</v>
      </c>
      <c r="I334" s="217" t="s">
        <v>58</v>
      </c>
      <c r="J334" s="217" t="s">
        <v>58</v>
      </c>
      <c r="K334" s="217" t="s">
        <v>58</v>
      </c>
      <c r="L334" s="217"/>
      <c r="M334" s="261"/>
      <c r="N334" s="139"/>
      <c r="O334" s="139"/>
      <c r="P334" s="139"/>
      <c r="Q334" s="139"/>
      <c r="R334" s="139"/>
      <c r="S334" s="139"/>
      <c r="T334" s="139"/>
      <c r="U334" s="139"/>
      <c r="V334" s="139"/>
      <c r="W334" s="139"/>
      <c r="X334" s="139"/>
      <c r="Y334" s="139"/>
      <c r="Z334" s="139"/>
      <c r="AA334" s="139"/>
      <c r="AB334" s="139"/>
      <c r="AC334" s="139"/>
      <c r="AD334" s="139"/>
      <c r="AE334" s="139"/>
      <c r="AF334" s="139"/>
      <c r="AG334" s="139"/>
      <c r="AH334" s="139"/>
      <c r="AI334" s="139"/>
      <c r="AJ334" s="139"/>
    </row>
    <row r="335" spans="1:36" s="140" customFormat="1">
      <c r="A335" s="212"/>
      <c r="B335" s="213"/>
      <c r="C335" s="214" t="s">
        <v>58</v>
      </c>
      <c r="D335" s="215" t="s">
        <v>58</v>
      </c>
      <c r="E335" s="216"/>
      <c r="F335" s="217" t="s">
        <v>58</v>
      </c>
      <c r="G335" s="217" t="s">
        <v>58</v>
      </c>
      <c r="H335" s="217" t="s">
        <v>58</v>
      </c>
      <c r="I335" s="217" t="s">
        <v>58</v>
      </c>
      <c r="J335" s="217" t="s">
        <v>58</v>
      </c>
      <c r="K335" s="217" t="s">
        <v>58</v>
      </c>
      <c r="L335" s="217"/>
      <c r="M335" s="261"/>
      <c r="N335" s="139"/>
      <c r="O335" s="139"/>
      <c r="P335" s="139"/>
      <c r="Q335" s="139"/>
      <c r="R335" s="139"/>
      <c r="S335" s="139"/>
      <c r="T335" s="139"/>
      <c r="U335" s="139"/>
      <c r="V335" s="139"/>
      <c r="W335" s="139"/>
      <c r="X335" s="139"/>
      <c r="Y335" s="139"/>
      <c r="Z335" s="139"/>
      <c r="AA335" s="139"/>
      <c r="AB335" s="139"/>
      <c r="AC335" s="139"/>
      <c r="AD335" s="139"/>
      <c r="AE335" s="139"/>
      <c r="AF335" s="139"/>
      <c r="AG335" s="139"/>
      <c r="AH335" s="139"/>
      <c r="AI335" s="139"/>
      <c r="AJ335" s="139"/>
    </row>
    <row r="336" spans="1:36" s="140" customFormat="1">
      <c r="A336" s="212"/>
      <c r="B336" s="213"/>
      <c r="C336" s="214" t="s">
        <v>58</v>
      </c>
      <c r="D336" s="215" t="s">
        <v>58</v>
      </c>
      <c r="E336" s="216"/>
      <c r="F336" s="217" t="s">
        <v>58</v>
      </c>
      <c r="G336" s="217" t="s">
        <v>58</v>
      </c>
      <c r="H336" s="217" t="s">
        <v>58</v>
      </c>
      <c r="I336" s="217" t="s">
        <v>58</v>
      </c>
      <c r="J336" s="217" t="s">
        <v>58</v>
      </c>
      <c r="K336" s="217" t="s">
        <v>58</v>
      </c>
      <c r="L336" s="217"/>
      <c r="M336" s="261"/>
      <c r="N336" s="139"/>
      <c r="O336" s="139"/>
      <c r="P336" s="139"/>
      <c r="Q336" s="139"/>
      <c r="R336" s="139"/>
      <c r="S336" s="139"/>
      <c r="T336" s="139"/>
      <c r="U336" s="139"/>
      <c r="V336" s="139"/>
      <c r="W336" s="139"/>
      <c r="X336" s="139"/>
      <c r="Y336" s="139"/>
      <c r="Z336" s="139"/>
      <c r="AA336" s="139"/>
      <c r="AB336" s="139"/>
      <c r="AC336" s="139"/>
      <c r="AD336" s="139"/>
      <c r="AE336" s="139"/>
      <c r="AF336" s="139"/>
      <c r="AG336" s="139"/>
      <c r="AH336" s="139"/>
      <c r="AI336" s="139"/>
      <c r="AJ336" s="139"/>
    </row>
    <row r="337" spans="1:36" s="140" customFormat="1">
      <c r="A337" s="212"/>
      <c r="B337" s="213"/>
      <c r="C337" s="214" t="s">
        <v>58</v>
      </c>
      <c r="D337" s="215" t="s">
        <v>58</v>
      </c>
      <c r="E337" s="216"/>
      <c r="F337" s="217" t="s">
        <v>58</v>
      </c>
      <c r="G337" s="217" t="s">
        <v>58</v>
      </c>
      <c r="H337" s="217" t="s">
        <v>58</v>
      </c>
      <c r="I337" s="217" t="s">
        <v>58</v>
      </c>
      <c r="J337" s="217" t="s">
        <v>58</v>
      </c>
      <c r="K337" s="217" t="s">
        <v>58</v>
      </c>
      <c r="L337" s="217"/>
      <c r="M337" s="261"/>
      <c r="N337" s="139"/>
      <c r="O337" s="139"/>
      <c r="P337" s="139"/>
      <c r="Q337" s="139"/>
      <c r="R337" s="139"/>
      <c r="S337" s="139"/>
      <c r="T337" s="139"/>
      <c r="U337" s="139"/>
      <c r="V337" s="139"/>
      <c r="W337" s="139"/>
      <c r="X337" s="139"/>
      <c r="Y337" s="139"/>
      <c r="Z337" s="139"/>
      <c r="AA337" s="139"/>
      <c r="AB337" s="139"/>
      <c r="AC337" s="139"/>
      <c r="AD337" s="139"/>
      <c r="AE337" s="139"/>
      <c r="AF337" s="139"/>
      <c r="AG337" s="139"/>
      <c r="AH337" s="139"/>
      <c r="AI337" s="139"/>
      <c r="AJ337" s="139"/>
    </row>
    <row r="338" spans="1:36" s="140" customFormat="1">
      <c r="A338" s="212"/>
      <c r="B338" s="213"/>
      <c r="C338" s="214" t="s">
        <v>58</v>
      </c>
      <c r="D338" s="215" t="s">
        <v>58</v>
      </c>
      <c r="E338" s="216"/>
      <c r="F338" s="217" t="s">
        <v>58</v>
      </c>
      <c r="G338" s="217" t="s">
        <v>58</v>
      </c>
      <c r="H338" s="217" t="s">
        <v>58</v>
      </c>
      <c r="I338" s="217" t="s">
        <v>58</v>
      </c>
      <c r="J338" s="217" t="s">
        <v>58</v>
      </c>
      <c r="K338" s="217" t="s">
        <v>58</v>
      </c>
      <c r="L338" s="217"/>
      <c r="M338" s="261"/>
      <c r="N338" s="139"/>
      <c r="O338" s="139"/>
      <c r="P338" s="139"/>
      <c r="Q338" s="139"/>
      <c r="R338" s="139"/>
      <c r="S338" s="139"/>
      <c r="T338" s="139"/>
      <c r="U338" s="139"/>
      <c r="V338" s="139"/>
      <c r="W338" s="139"/>
      <c r="X338" s="139"/>
      <c r="Y338" s="139"/>
      <c r="Z338" s="139"/>
      <c r="AA338" s="139"/>
      <c r="AB338" s="139"/>
      <c r="AC338" s="139"/>
      <c r="AD338" s="139"/>
      <c r="AE338" s="139"/>
      <c r="AF338" s="139"/>
      <c r="AG338" s="139"/>
      <c r="AH338" s="139"/>
      <c r="AI338" s="139"/>
      <c r="AJ338" s="139"/>
    </row>
    <row r="339" spans="1:36" s="140" customFormat="1">
      <c r="A339" s="212"/>
      <c r="B339" s="213"/>
      <c r="C339" s="214" t="s">
        <v>58</v>
      </c>
      <c r="D339" s="215" t="s">
        <v>58</v>
      </c>
      <c r="E339" s="216"/>
      <c r="F339" s="217" t="s">
        <v>58</v>
      </c>
      <c r="G339" s="217" t="s">
        <v>58</v>
      </c>
      <c r="H339" s="217" t="s">
        <v>58</v>
      </c>
      <c r="I339" s="217" t="s">
        <v>58</v>
      </c>
      <c r="J339" s="217" t="s">
        <v>58</v>
      </c>
      <c r="K339" s="217" t="s">
        <v>58</v>
      </c>
      <c r="L339" s="217"/>
      <c r="M339" s="261"/>
      <c r="N339" s="139"/>
      <c r="O339" s="139"/>
      <c r="P339" s="139"/>
      <c r="Q339" s="139"/>
      <c r="R339" s="139"/>
      <c r="S339" s="139"/>
      <c r="T339" s="139"/>
      <c r="U339" s="139"/>
      <c r="V339" s="139"/>
      <c r="W339" s="139"/>
      <c r="X339" s="139"/>
      <c r="Y339" s="139"/>
      <c r="Z339" s="139"/>
      <c r="AA339" s="139"/>
      <c r="AB339" s="139"/>
      <c r="AC339" s="139"/>
      <c r="AD339" s="139"/>
      <c r="AE339" s="139"/>
      <c r="AF339" s="139"/>
      <c r="AG339" s="139"/>
      <c r="AH339" s="139"/>
      <c r="AI339" s="139"/>
      <c r="AJ339" s="139"/>
    </row>
    <row r="340" spans="1:36" s="140" customFormat="1">
      <c r="A340" s="212"/>
      <c r="B340" s="213"/>
      <c r="C340" s="214" t="s">
        <v>58</v>
      </c>
      <c r="D340" s="215" t="s">
        <v>58</v>
      </c>
      <c r="E340" s="216"/>
      <c r="F340" s="217" t="s">
        <v>58</v>
      </c>
      <c r="G340" s="217" t="s">
        <v>58</v>
      </c>
      <c r="H340" s="217" t="s">
        <v>58</v>
      </c>
      <c r="I340" s="217" t="s">
        <v>58</v>
      </c>
      <c r="J340" s="217" t="s">
        <v>58</v>
      </c>
      <c r="K340" s="217" t="s">
        <v>58</v>
      </c>
      <c r="L340" s="217"/>
      <c r="M340" s="261"/>
      <c r="N340" s="139"/>
      <c r="O340" s="139"/>
      <c r="P340" s="139"/>
      <c r="Q340" s="139"/>
      <c r="R340" s="139"/>
      <c r="S340" s="139"/>
      <c r="T340" s="139"/>
      <c r="U340" s="139"/>
      <c r="V340" s="139"/>
      <c r="W340" s="139"/>
      <c r="X340" s="139"/>
      <c r="Y340" s="139"/>
      <c r="Z340" s="139"/>
      <c r="AA340" s="139"/>
      <c r="AB340" s="139"/>
      <c r="AC340" s="139"/>
      <c r="AD340" s="139"/>
      <c r="AE340" s="139"/>
      <c r="AF340" s="139"/>
      <c r="AG340" s="139"/>
      <c r="AH340" s="139"/>
      <c r="AI340" s="139"/>
      <c r="AJ340" s="139"/>
    </row>
    <row r="341" spans="1:36" s="140" customFormat="1">
      <c r="A341" s="212"/>
      <c r="B341" s="213"/>
      <c r="C341" s="214" t="s">
        <v>58</v>
      </c>
      <c r="D341" s="215" t="s">
        <v>58</v>
      </c>
      <c r="E341" s="216"/>
      <c r="F341" s="217" t="s">
        <v>58</v>
      </c>
      <c r="G341" s="217" t="s">
        <v>58</v>
      </c>
      <c r="H341" s="217" t="s">
        <v>58</v>
      </c>
      <c r="I341" s="217" t="s">
        <v>58</v>
      </c>
      <c r="J341" s="217" t="s">
        <v>58</v>
      </c>
      <c r="K341" s="217" t="s">
        <v>58</v>
      </c>
      <c r="L341" s="217"/>
      <c r="M341" s="261"/>
      <c r="N341" s="139"/>
      <c r="O341" s="139"/>
      <c r="P341" s="139"/>
      <c r="Q341" s="139"/>
      <c r="R341" s="139"/>
      <c r="S341" s="139"/>
      <c r="T341" s="139"/>
      <c r="U341" s="139"/>
      <c r="V341" s="139"/>
      <c r="W341" s="139"/>
      <c r="X341" s="139"/>
      <c r="Y341" s="139"/>
      <c r="Z341" s="139"/>
      <c r="AA341" s="139"/>
      <c r="AB341" s="139"/>
      <c r="AC341" s="139"/>
      <c r="AD341" s="139"/>
      <c r="AE341" s="139"/>
      <c r="AF341" s="139"/>
      <c r="AG341" s="139"/>
      <c r="AH341" s="139"/>
      <c r="AI341" s="139"/>
      <c r="AJ341" s="139"/>
    </row>
    <row r="342" spans="1:36" s="140" customFormat="1">
      <c r="A342" s="212"/>
      <c r="B342" s="213"/>
      <c r="C342" s="214" t="s">
        <v>58</v>
      </c>
      <c r="D342" s="215" t="s">
        <v>58</v>
      </c>
      <c r="E342" s="216"/>
      <c r="F342" s="217" t="s">
        <v>58</v>
      </c>
      <c r="G342" s="217" t="s">
        <v>58</v>
      </c>
      <c r="H342" s="217" t="s">
        <v>58</v>
      </c>
      <c r="I342" s="217" t="s">
        <v>58</v>
      </c>
      <c r="J342" s="217" t="s">
        <v>58</v>
      </c>
      <c r="K342" s="217" t="s">
        <v>58</v>
      </c>
      <c r="L342" s="217"/>
      <c r="M342" s="261"/>
      <c r="N342" s="139"/>
      <c r="O342" s="139"/>
      <c r="P342" s="139"/>
      <c r="Q342" s="139"/>
      <c r="R342" s="139"/>
      <c r="S342" s="139"/>
      <c r="T342" s="139"/>
      <c r="U342" s="139"/>
      <c r="V342" s="139"/>
      <c r="W342" s="139"/>
      <c r="X342" s="139"/>
      <c r="Y342" s="139"/>
      <c r="Z342" s="139"/>
      <c r="AA342" s="139"/>
      <c r="AB342" s="139"/>
      <c r="AC342" s="139"/>
      <c r="AD342" s="139"/>
      <c r="AE342" s="139"/>
      <c r="AF342" s="139"/>
      <c r="AG342" s="139"/>
      <c r="AH342" s="139"/>
      <c r="AI342" s="139"/>
      <c r="AJ342" s="139"/>
    </row>
    <row r="343" spans="1:36" s="140" customFormat="1">
      <c r="A343" s="212"/>
      <c r="B343" s="213"/>
      <c r="C343" s="214" t="s">
        <v>58</v>
      </c>
      <c r="D343" s="215" t="s">
        <v>58</v>
      </c>
      <c r="E343" s="216"/>
      <c r="F343" s="217" t="s">
        <v>58</v>
      </c>
      <c r="G343" s="217" t="s">
        <v>58</v>
      </c>
      <c r="H343" s="217" t="s">
        <v>58</v>
      </c>
      <c r="I343" s="217" t="s">
        <v>58</v>
      </c>
      <c r="J343" s="217" t="s">
        <v>58</v>
      </c>
      <c r="K343" s="217" t="s">
        <v>58</v>
      </c>
      <c r="L343" s="217"/>
      <c r="M343" s="261"/>
      <c r="N343" s="139"/>
      <c r="O343" s="139"/>
      <c r="P343" s="139"/>
      <c r="Q343" s="139"/>
      <c r="R343" s="139"/>
      <c r="S343" s="139"/>
      <c r="T343" s="139"/>
      <c r="U343" s="139"/>
      <c r="V343" s="139"/>
      <c r="W343" s="139"/>
      <c r="X343" s="139"/>
      <c r="Y343" s="139"/>
      <c r="Z343" s="139"/>
      <c r="AA343" s="139"/>
      <c r="AB343" s="139"/>
      <c r="AC343" s="139"/>
      <c r="AD343" s="139"/>
      <c r="AE343" s="139"/>
      <c r="AF343" s="139"/>
      <c r="AG343" s="139"/>
      <c r="AH343" s="139"/>
      <c r="AI343" s="139"/>
      <c r="AJ343" s="139"/>
    </row>
    <row r="344" spans="1:36" s="140" customFormat="1">
      <c r="A344" s="212"/>
      <c r="B344" s="213"/>
      <c r="C344" s="214" t="s">
        <v>58</v>
      </c>
      <c r="D344" s="215" t="s">
        <v>58</v>
      </c>
      <c r="E344" s="216"/>
      <c r="F344" s="217" t="s">
        <v>58</v>
      </c>
      <c r="G344" s="217" t="s">
        <v>58</v>
      </c>
      <c r="H344" s="217" t="s">
        <v>58</v>
      </c>
      <c r="I344" s="217" t="s">
        <v>58</v>
      </c>
      <c r="J344" s="217" t="s">
        <v>58</v>
      </c>
      <c r="K344" s="217" t="s">
        <v>58</v>
      </c>
      <c r="L344" s="217"/>
      <c r="M344" s="261"/>
      <c r="N344" s="139"/>
      <c r="O344" s="139"/>
      <c r="P344" s="139"/>
      <c r="Q344" s="139"/>
      <c r="R344" s="139"/>
      <c r="S344" s="139"/>
      <c r="T344" s="139"/>
      <c r="U344" s="139"/>
      <c r="V344" s="139"/>
      <c r="W344" s="139"/>
      <c r="X344" s="139"/>
      <c r="Y344" s="139"/>
      <c r="Z344" s="139"/>
      <c r="AA344" s="139"/>
      <c r="AB344" s="139"/>
      <c r="AC344" s="139"/>
      <c r="AD344" s="139"/>
      <c r="AE344" s="139"/>
      <c r="AF344" s="139"/>
      <c r="AG344" s="139"/>
      <c r="AH344" s="139"/>
      <c r="AI344" s="139"/>
      <c r="AJ344" s="139"/>
    </row>
    <row r="345" spans="1:36" s="140" customFormat="1">
      <c r="A345" s="212"/>
      <c r="B345" s="213"/>
      <c r="C345" s="214" t="s">
        <v>58</v>
      </c>
      <c r="D345" s="215" t="s">
        <v>58</v>
      </c>
      <c r="E345" s="216"/>
      <c r="F345" s="217" t="s">
        <v>58</v>
      </c>
      <c r="G345" s="217" t="s">
        <v>58</v>
      </c>
      <c r="H345" s="217" t="s">
        <v>58</v>
      </c>
      <c r="I345" s="217" t="s">
        <v>58</v>
      </c>
      <c r="J345" s="217" t="s">
        <v>58</v>
      </c>
      <c r="K345" s="217" t="s">
        <v>58</v>
      </c>
      <c r="L345" s="217"/>
      <c r="M345" s="261"/>
      <c r="N345" s="139"/>
      <c r="O345" s="139"/>
      <c r="P345" s="139"/>
      <c r="Q345" s="139"/>
      <c r="R345" s="139"/>
      <c r="S345" s="139"/>
      <c r="T345" s="139"/>
      <c r="U345" s="139"/>
      <c r="V345" s="139"/>
      <c r="W345" s="139"/>
      <c r="X345" s="139"/>
      <c r="Y345" s="139"/>
      <c r="Z345" s="139"/>
      <c r="AA345" s="139"/>
      <c r="AB345" s="139"/>
      <c r="AC345" s="139"/>
      <c r="AD345" s="139"/>
      <c r="AE345" s="139"/>
      <c r="AF345" s="139"/>
      <c r="AG345" s="139"/>
      <c r="AH345" s="139"/>
      <c r="AI345" s="139"/>
      <c r="AJ345" s="139"/>
    </row>
    <row r="346" spans="1:36" s="140" customFormat="1">
      <c r="A346" s="212"/>
      <c r="B346" s="213"/>
      <c r="C346" s="214" t="s">
        <v>58</v>
      </c>
      <c r="D346" s="215" t="s">
        <v>58</v>
      </c>
      <c r="E346" s="216"/>
      <c r="F346" s="217" t="s">
        <v>58</v>
      </c>
      <c r="G346" s="217" t="s">
        <v>58</v>
      </c>
      <c r="H346" s="217" t="s">
        <v>58</v>
      </c>
      <c r="I346" s="217" t="s">
        <v>58</v>
      </c>
      <c r="J346" s="217" t="s">
        <v>58</v>
      </c>
      <c r="K346" s="217" t="s">
        <v>58</v>
      </c>
      <c r="L346" s="217"/>
      <c r="M346" s="261"/>
      <c r="N346" s="139"/>
      <c r="O346" s="139"/>
      <c r="P346" s="139"/>
      <c r="Q346" s="139"/>
      <c r="R346" s="139"/>
      <c r="S346" s="139"/>
      <c r="T346" s="139"/>
      <c r="U346" s="139"/>
      <c r="V346" s="139"/>
      <c r="W346" s="139"/>
      <c r="X346" s="139"/>
      <c r="Y346" s="139"/>
      <c r="Z346" s="139"/>
      <c r="AA346" s="139"/>
      <c r="AB346" s="139"/>
      <c r="AC346" s="139"/>
      <c r="AD346" s="139"/>
      <c r="AE346" s="139"/>
      <c r="AF346" s="139"/>
      <c r="AG346" s="139"/>
      <c r="AH346" s="139"/>
      <c r="AI346" s="139"/>
      <c r="AJ346" s="139"/>
    </row>
    <row r="347" spans="1:36" s="140" customFormat="1">
      <c r="A347" s="212"/>
      <c r="B347" s="213"/>
      <c r="C347" s="214" t="s">
        <v>58</v>
      </c>
      <c r="D347" s="215" t="s">
        <v>58</v>
      </c>
      <c r="E347" s="216"/>
      <c r="F347" s="217" t="s">
        <v>58</v>
      </c>
      <c r="G347" s="217" t="s">
        <v>58</v>
      </c>
      <c r="H347" s="217" t="s">
        <v>58</v>
      </c>
      <c r="I347" s="217" t="s">
        <v>58</v>
      </c>
      <c r="J347" s="217" t="s">
        <v>58</v>
      </c>
      <c r="K347" s="217" t="s">
        <v>58</v>
      </c>
      <c r="L347" s="217"/>
      <c r="M347" s="261"/>
      <c r="N347" s="139"/>
      <c r="O347" s="139"/>
      <c r="P347" s="139"/>
      <c r="Q347" s="139"/>
      <c r="R347" s="139"/>
      <c r="S347" s="139"/>
      <c r="T347" s="139"/>
      <c r="U347" s="139"/>
      <c r="V347" s="139"/>
      <c r="W347" s="139"/>
      <c r="X347" s="139"/>
      <c r="Y347" s="139"/>
      <c r="Z347" s="139"/>
      <c r="AA347" s="139"/>
      <c r="AB347" s="139"/>
      <c r="AC347" s="139"/>
      <c r="AD347" s="139"/>
      <c r="AE347" s="139"/>
      <c r="AF347" s="139"/>
      <c r="AG347" s="139"/>
      <c r="AH347" s="139"/>
      <c r="AI347" s="139"/>
      <c r="AJ347" s="139"/>
    </row>
    <row r="348" spans="1:36" s="140" customFormat="1">
      <c r="A348" s="212"/>
      <c r="B348" s="213"/>
      <c r="C348" s="214" t="s">
        <v>58</v>
      </c>
      <c r="D348" s="215" t="s">
        <v>58</v>
      </c>
      <c r="E348" s="216"/>
      <c r="F348" s="217" t="s">
        <v>58</v>
      </c>
      <c r="G348" s="217" t="s">
        <v>58</v>
      </c>
      <c r="H348" s="217" t="s">
        <v>58</v>
      </c>
      <c r="I348" s="217" t="s">
        <v>58</v>
      </c>
      <c r="J348" s="217" t="s">
        <v>58</v>
      </c>
      <c r="K348" s="217" t="s">
        <v>58</v>
      </c>
      <c r="L348" s="217"/>
      <c r="M348" s="261"/>
      <c r="N348" s="139"/>
      <c r="O348" s="139"/>
      <c r="P348" s="139"/>
      <c r="Q348" s="139"/>
      <c r="R348" s="139"/>
      <c r="S348" s="139"/>
      <c r="T348" s="139"/>
      <c r="U348" s="139"/>
      <c r="V348" s="139"/>
      <c r="W348" s="139"/>
      <c r="X348" s="139"/>
      <c r="Y348" s="139"/>
      <c r="Z348" s="139"/>
      <c r="AA348" s="139"/>
      <c r="AB348" s="139"/>
      <c r="AC348" s="139"/>
      <c r="AD348" s="139"/>
      <c r="AE348" s="139"/>
      <c r="AF348" s="139"/>
      <c r="AG348" s="139"/>
      <c r="AH348" s="139"/>
      <c r="AI348" s="139"/>
      <c r="AJ348" s="139"/>
    </row>
    <row r="349" spans="1:36" s="140" customFormat="1">
      <c r="A349" s="212"/>
      <c r="B349" s="213"/>
      <c r="C349" s="214" t="s">
        <v>58</v>
      </c>
      <c r="D349" s="215" t="s">
        <v>58</v>
      </c>
      <c r="E349" s="216"/>
      <c r="F349" s="217" t="s">
        <v>58</v>
      </c>
      <c r="G349" s="217" t="s">
        <v>58</v>
      </c>
      <c r="H349" s="217" t="s">
        <v>58</v>
      </c>
      <c r="I349" s="217" t="s">
        <v>58</v>
      </c>
      <c r="J349" s="217" t="s">
        <v>58</v>
      </c>
      <c r="K349" s="217" t="s">
        <v>58</v>
      </c>
      <c r="L349" s="217"/>
      <c r="M349" s="261"/>
      <c r="N349" s="139"/>
      <c r="O349" s="139"/>
      <c r="P349" s="139"/>
      <c r="Q349" s="139"/>
      <c r="R349" s="139"/>
      <c r="S349" s="139"/>
      <c r="T349" s="139"/>
      <c r="U349" s="139"/>
      <c r="V349" s="139"/>
      <c r="W349" s="139"/>
      <c r="X349" s="139"/>
      <c r="Y349" s="139"/>
      <c r="Z349" s="139"/>
      <c r="AA349" s="139"/>
      <c r="AB349" s="139"/>
      <c r="AC349" s="139"/>
      <c r="AD349" s="139"/>
      <c r="AE349" s="139"/>
      <c r="AF349" s="139"/>
      <c r="AG349" s="139"/>
      <c r="AH349" s="139"/>
      <c r="AI349" s="139"/>
      <c r="AJ349" s="139"/>
    </row>
    <row r="350" spans="1:36" s="140" customFormat="1">
      <c r="A350" s="212"/>
      <c r="B350" s="213"/>
      <c r="C350" s="214" t="s">
        <v>58</v>
      </c>
      <c r="D350" s="215" t="s">
        <v>58</v>
      </c>
      <c r="E350" s="216"/>
      <c r="F350" s="217" t="s">
        <v>58</v>
      </c>
      <c r="G350" s="217" t="s">
        <v>58</v>
      </c>
      <c r="H350" s="217" t="s">
        <v>58</v>
      </c>
      <c r="I350" s="217" t="s">
        <v>58</v>
      </c>
      <c r="J350" s="217" t="s">
        <v>58</v>
      </c>
      <c r="K350" s="217" t="s">
        <v>58</v>
      </c>
      <c r="L350" s="217"/>
      <c r="M350" s="261"/>
      <c r="N350" s="139"/>
      <c r="O350" s="139"/>
      <c r="P350" s="139"/>
      <c r="Q350" s="139"/>
      <c r="R350" s="139"/>
      <c r="S350" s="139"/>
      <c r="T350" s="139"/>
      <c r="U350" s="139"/>
      <c r="V350" s="139"/>
      <c r="W350" s="139"/>
      <c r="X350" s="139"/>
      <c r="Y350" s="139"/>
      <c r="Z350" s="139"/>
      <c r="AA350" s="139"/>
      <c r="AB350" s="139"/>
      <c r="AC350" s="139"/>
      <c r="AD350" s="139"/>
      <c r="AE350" s="139"/>
      <c r="AF350" s="139"/>
      <c r="AG350" s="139"/>
      <c r="AH350" s="139"/>
      <c r="AI350" s="139"/>
      <c r="AJ350" s="139"/>
    </row>
    <row r="351" spans="1:36" s="140" customFormat="1">
      <c r="A351" s="212"/>
      <c r="B351" s="213"/>
      <c r="C351" s="214" t="s">
        <v>58</v>
      </c>
      <c r="D351" s="215" t="s">
        <v>58</v>
      </c>
      <c r="E351" s="216"/>
      <c r="F351" s="217" t="s">
        <v>58</v>
      </c>
      <c r="G351" s="217" t="s">
        <v>58</v>
      </c>
      <c r="H351" s="217" t="s">
        <v>58</v>
      </c>
      <c r="I351" s="217" t="s">
        <v>58</v>
      </c>
      <c r="J351" s="217" t="s">
        <v>58</v>
      </c>
      <c r="K351" s="217" t="s">
        <v>58</v>
      </c>
      <c r="L351" s="217"/>
      <c r="M351" s="261"/>
      <c r="N351" s="139"/>
      <c r="O351" s="139"/>
      <c r="P351" s="139"/>
      <c r="Q351" s="139"/>
      <c r="R351" s="139"/>
      <c r="S351" s="139"/>
      <c r="T351" s="139"/>
      <c r="U351" s="139"/>
      <c r="V351" s="139"/>
      <c r="W351" s="139"/>
      <c r="X351" s="139"/>
      <c r="Y351" s="139"/>
      <c r="Z351" s="139"/>
      <c r="AA351" s="139"/>
      <c r="AB351" s="139"/>
      <c r="AC351" s="139"/>
      <c r="AD351" s="139"/>
      <c r="AE351" s="139"/>
      <c r="AF351" s="139"/>
      <c r="AG351" s="139"/>
      <c r="AH351" s="139"/>
      <c r="AI351" s="139"/>
      <c r="AJ351" s="139"/>
    </row>
    <row r="352" spans="1:36" s="140" customFormat="1">
      <c r="A352" s="212"/>
      <c r="B352" s="213"/>
      <c r="C352" s="214" t="s">
        <v>58</v>
      </c>
      <c r="D352" s="215" t="s">
        <v>58</v>
      </c>
      <c r="E352" s="216"/>
      <c r="F352" s="217" t="s">
        <v>58</v>
      </c>
      <c r="G352" s="217" t="s">
        <v>58</v>
      </c>
      <c r="H352" s="217" t="s">
        <v>58</v>
      </c>
      <c r="I352" s="217" t="s">
        <v>58</v>
      </c>
      <c r="J352" s="217" t="s">
        <v>58</v>
      </c>
      <c r="K352" s="217" t="s">
        <v>58</v>
      </c>
      <c r="L352" s="217"/>
      <c r="M352" s="261"/>
      <c r="N352" s="139"/>
      <c r="O352" s="139"/>
      <c r="P352" s="139"/>
      <c r="Q352" s="139"/>
      <c r="R352" s="139"/>
      <c r="S352" s="139"/>
      <c r="T352" s="139"/>
      <c r="U352" s="139"/>
      <c r="V352" s="139"/>
      <c r="W352" s="139"/>
      <c r="X352" s="139"/>
      <c r="Y352" s="139"/>
      <c r="Z352" s="139"/>
      <c r="AA352" s="139"/>
      <c r="AB352" s="139"/>
      <c r="AC352" s="139"/>
      <c r="AD352" s="139"/>
      <c r="AE352" s="139"/>
      <c r="AF352" s="139"/>
      <c r="AG352" s="139"/>
      <c r="AH352" s="139"/>
      <c r="AI352" s="139"/>
      <c r="AJ352" s="139"/>
    </row>
    <row r="353" spans="1:36" s="140" customFormat="1">
      <c r="A353" s="212"/>
      <c r="B353" s="213"/>
      <c r="C353" s="214" t="s">
        <v>58</v>
      </c>
      <c r="D353" s="215" t="s">
        <v>58</v>
      </c>
      <c r="E353" s="216"/>
      <c r="F353" s="217" t="s">
        <v>58</v>
      </c>
      <c r="G353" s="217" t="s">
        <v>58</v>
      </c>
      <c r="H353" s="217" t="s">
        <v>58</v>
      </c>
      <c r="I353" s="217" t="s">
        <v>58</v>
      </c>
      <c r="J353" s="217" t="s">
        <v>58</v>
      </c>
      <c r="K353" s="217" t="s">
        <v>58</v>
      </c>
      <c r="L353" s="217"/>
      <c r="M353" s="261"/>
      <c r="N353" s="139"/>
      <c r="O353" s="139"/>
      <c r="P353" s="139"/>
      <c r="Q353" s="139"/>
      <c r="R353" s="139"/>
      <c r="S353" s="139"/>
      <c r="T353" s="139"/>
      <c r="U353" s="139"/>
      <c r="V353" s="139"/>
      <c r="W353" s="139"/>
      <c r="X353" s="139"/>
      <c r="Y353" s="139"/>
      <c r="Z353" s="139"/>
      <c r="AA353" s="139"/>
      <c r="AB353" s="139"/>
      <c r="AC353" s="139"/>
      <c r="AD353" s="139"/>
      <c r="AE353" s="139"/>
      <c r="AF353" s="139"/>
      <c r="AG353" s="139"/>
      <c r="AH353" s="139"/>
      <c r="AI353" s="139"/>
      <c r="AJ353" s="139"/>
    </row>
    <row r="354" spans="1:36" s="140" customFormat="1">
      <c r="A354" s="212"/>
      <c r="B354" s="213"/>
      <c r="C354" s="214" t="s">
        <v>58</v>
      </c>
      <c r="D354" s="215" t="s">
        <v>58</v>
      </c>
      <c r="E354" s="216"/>
      <c r="F354" s="217" t="s">
        <v>58</v>
      </c>
      <c r="G354" s="217" t="s">
        <v>58</v>
      </c>
      <c r="H354" s="217" t="s">
        <v>58</v>
      </c>
      <c r="I354" s="217" t="s">
        <v>58</v>
      </c>
      <c r="J354" s="217" t="s">
        <v>58</v>
      </c>
      <c r="K354" s="217" t="s">
        <v>58</v>
      </c>
      <c r="L354" s="217"/>
      <c r="M354" s="261"/>
      <c r="N354" s="139"/>
      <c r="O354" s="139"/>
      <c r="P354" s="139"/>
      <c r="Q354" s="139"/>
      <c r="R354" s="139"/>
      <c r="S354" s="139"/>
      <c r="T354" s="139"/>
      <c r="U354" s="139"/>
      <c r="V354" s="139"/>
      <c r="W354" s="139"/>
      <c r="X354" s="139"/>
      <c r="Y354" s="139"/>
      <c r="Z354" s="139"/>
      <c r="AA354" s="139"/>
      <c r="AB354" s="139"/>
      <c r="AC354" s="139"/>
      <c r="AD354" s="139"/>
      <c r="AE354" s="139"/>
      <c r="AF354" s="139"/>
      <c r="AG354" s="139"/>
      <c r="AH354" s="139"/>
      <c r="AI354" s="139"/>
      <c r="AJ354" s="139"/>
    </row>
    <row r="355" spans="1:36" s="140" customFormat="1">
      <c r="A355" s="212"/>
      <c r="B355" s="213"/>
      <c r="C355" s="214" t="s">
        <v>58</v>
      </c>
      <c r="D355" s="215" t="s">
        <v>58</v>
      </c>
      <c r="E355" s="216"/>
      <c r="F355" s="217" t="s">
        <v>58</v>
      </c>
      <c r="G355" s="217" t="s">
        <v>58</v>
      </c>
      <c r="H355" s="217" t="s">
        <v>58</v>
      </c>
      <c r="I355" s="217" t="s">
        <v>58</v>
      </c>
      <c r="J355" s="217" t="s">
        <v>58</v>
      </c>
      <c r="K355" s="217" t="s">
        <v>58</v>
      </c>
      <c r="L355" s="217"/>
      <c r="M355" s="261"/>
      <c r="N355" s="139"/>
      <c r="O355" s="139"/>
      <c r="P355" s="139"/>
      <c r="Q355" s="139"/>
      <c r="R355" s="139"/>
      <c r="S355" s="139"/>
      <c r="T355" s="139"/>
      <c r="U355" s="139"/>
      <c r="V355" s="139"/>
      <c r="W355" s="139"/>
      <c r="X355" s="139"/>
      <c r="Y355" s="139"/>
      <c r="Z355" s="139"/>
      <c r="AA355" s="139"/>
      <c r="AB355" s="139"/>
      <c r="AC355" s="139"/>
      <c r="AD355" s="139"/>
      <c r="AE355" s="139"/>
      <c r="AF355" s="139"/>
      <c r="AG355" s="139"/>
      <c r="AH355" s="139"/>
      <c r="AI355" s="139"/>
      <c r="AJ355" s="139"/>
    </row>
    <row r="356" spans="1:36" s="140" customFormat="1">
      <c r="A356" s="212"/>
      <c r="B356" s="213"/>
      <c r="C356" s="214" t="s">
        <v>58</v>
      </c>
      <c r="D356" s="215" t="s">
        <v>58</v>
      </c>
      <c r="E356" s="216"/>
      <c r="F356" s="217" t="s">
        <v>58</v>
      </c>
      <c r="G356" s="217" t="s">
        <v>58</v>
      </c>
      <c r="H356" s="217" t="s">
        <v>58</v>
      </c>
      <c r="I356" s="217" t="s">
        <v>58</v>
      </c>
      <c r="J356" s="217" t="s">
        <v>58</v>
      </c>
      <c r="K356" s="217" t="s">
        <v>58</v>
      </c>
      <c r="L356" s="217"/>
      <c r="M356" s="261"/>
      <c r="N356" s="139"/>
      <c r="O356" s="139"/>
      <c r="P356" s="139"/>
      <c r="Q356" s="139"/>
      <c r="R356" s="139"/>
      <c r="S356" s="139"/>
      <c r="T356" s="139"/>
      <c r="U356" s="139"/>
      <c r="V356" s="139"/>
      <c r="W356" s="139"/>
      <c r="X356" s="139"/>
      <c r="Y356" s="139"/>
      <c r="Z356" s="139"/>
      <c r="AA356" s="139"/>
      <c r="AB356" s="139"/>
      <c r="AC356" s="139"/>
      <c r="AD356" s="139"/>
      <c r="AE356" s="139"/>
      <c r="AF356" s="139"/>
      <c r="AG356" s="139"/>
      <c r="AH356" s="139"/>
      <c r="AI356" s="139"/>
      <c r="AJ356" s="139"/>
    </row>
    <row r="357" spans="1:36" s="140" customFormat="1">
      <c r="A357" s="212"/>
      <c r="B357" s="213"/>
      <c r="C357" s="214" t="s">
        <v>58</v>
      </c>
      <c r="D357" s="215" t="s">
        <v>58</v>
      </c>
      <c r="E357" s="216"/>
      <c r="F357" s="217" t="s">
        <v>58</v>
      </c>
      <c r="G357" s="217" t="s">
        <v>58</v>
      </c>
      <c r="H357" s="217" t="s">
        <v>58</v>
      </c>
      <c r="I357" s="217" t="s">
        <v>58</v>
      </c>
      <c r="J357" s="217" t="s">
        <v>58</v>
      </c>
      <c r="K357" s="217" t="s">
        <v>58</v>
      </c>
      <c r="L357" s="217"/>
      <c r="M357" s="261"/>
      <c r="N357" s="139"/>
      <c r="O357" s="139"/>
      <c r="P357" s="139"/>
      <c r="Q357" s="139"/>
      <c r="R357" s="139"/>
      <c r="S357" s="139"/>
      <c r="T357" s="139"/>
      <c r="U357" s="139"/>
      <c r="V357" s="139"/>
      <c r="W357" s="139"/>
      <c r="X357" s="139"/>
      <c r="Y357" s="139"/>
      <c r="Z357" s="139"/>
      <c r="AA357" s="139"/>
      <c r="AB357" s="139"/>
      <c r="AC357" s="139"/>
      <c r="AD357" s="139"/>
      <c r="AE357" s="139"/>
      <c r="AF357" s="139"/>
      <c r="AG357" s="139"/>
      <c r="AH357" s="139"/>
      <c r="AI357" s="139"/>
      <c r="AJ357" s="139"/>
    </row>
    <row r="358" spans="1:36" s="140" customFormat="1">
      <c r="A358" s="212"/>
      <c r="B358" s="213"/>
      <c r="C358" s="214" t="s">
        <v>58</v>
      </c>
      <c r="D358" s="215" t="s">
        <v>58</v>
      </c>
      <c r="E358" s="216"/>
      <c r="F358" s="217" t="s">
        <v>58</v>
      </c>
      <c r="G358" s="217" t="s">
        <v>58</v>
      </c>
      <c r="H358" s="217" t="s">
        <v>58</v>
      </c>
      <c r="I358" s="217" t="s">
        <v>58</v>
      </c>
      <c r="J358" s="217" t="s">
        <v>58</v>
      </c>
      <c r="K358" s="217" t="s">
        <v>58</v>
      </c>
      <c r="L358" s="217"/>
      <c r="M358" s="261"/>
      <c r="N358" s="139"/>
      <c r="O358" s="139"/>
      <c r="P358" s="139"/>
      <c r="Q358" s="139"/>
      <c r="R358" s="139"/>
      <c r="S358" s="139"/>
      <c r="T358" s="139"/>
      <c r="U358" s="139"/>
      <c r="V358" s="139"/>
      <c r="W358" s="139"/>
      <c r="X358" s="139"/>
      <c r="Y358" s="139"/>
      <c r="Z358" s="139"/>
      <c r="AA358" s="139"/>
      <c r="AB358" s="139"/>
      <c r="AC358" s="139"/>
      <c r="AD358" s="139"/>
      <c r="AE358" s="139"/>
      <c r="AF358" s="139"/>
      <c r="AG358" s="139"/>
      <c r="AH358" s="139"/>
      <c r="AI358" s="139"/>
      <c r="AJ358" s="139"/>
    </row>
    <row r="359" spans="1:36" s="140" customFormat="1">
      <c r="A359" s="212"/>
      <c r="B359" s="213"/>
      <c r="C359" s="214" t="s">
        <v>58</v>
      </c>
      <c r="D359" s="215" t="s">
        <v>58</v>
      </c>
      <c r="E359" s="216"/>
      <c r="F359" s="217" t="s">
        <v>58</v>
      </c>
      <c r="G359" s="217" t="s">
        <v>58</v>
      </c>
      <c r="H359" s="217" t="s">
        <v>58</v>
      </c>
      <c r="I359" s="217" t="s">
        <v>58</v>
      </c>
      <c r="J359" s="217" t="s">
        <v>58</v>
      </c>
      <c r="K359" s="217" t="s">
        <v>58</v>
      </c>
      <c r="L359" s="217"/>
      <c r="M359" s="261"/>
      <c r="N359" s="139"/>
      <c r="O359" s="139"/>
      <c r="P359" s="139"/>
      <c r="Q359" s="139"/>
      <c r="R359" s="139"/>
      <c r="S359" s="139"/>
      <c r="T359" s="139"/>
      <c r="U359" s="139"/>
      <c r="V359" s="139"/>
      <c r="W359" s="139"/>
      <c r="X359" s="139"/>
      <c r="Y359" s="139"/>
      <c r="Z359" s="139"/>
      <c r="AA359" s="139"/>
      <c r="AB359" s="139"/>
      <c r="AC359" s="139"/>
      <c r="AD359" s="139"/>
      <c r="AE359" s="139"/>
      <c r="AF359" s="139"/>
      <c r="AG359" s="139"/>
      <c r="AH359" s="139"/>
      <c r="AI359" s="139"/>
      <c r="AJ359" s="139"/>
    </row>
    <row r="360" spans="1:36" s="140" customFormat="1">
      <c r="A360" s="212"/>
      <c r="B360" s="213"/>
      <c r="C360" s="214" t="s">
        <v>58</v>
      </c>
      <c r="D360" s="215" t="s">
        <v>58</v>
      </c>
      <c r="E360" s="216"/>
      <c r="F360" s="217" t="s">
        <v>58</v>
      </c>
      <c r="G360" s="217" t="s">
        <v>58</v>
      </c>
      <c r="H360" s="217" t="s">
        <v>58</v>
      </c>
      <c r="I360" s="217" t="s">
        <v>58</v>
      </c>
      <c r="J360" s="217" t="s">
        <v>58</v>
      </c>
      <c r="K360" s="217" t="s">
        <v>58</v>
      </c>
      <c r="L360" s="217"/>
      <c r="M360" s="261"/>
      <c r="N360" s="139"/>
      <c r="O360" s="139"/>
      <c r="P360" s="139"/>
      <c r="Q360" s="139"/>
      <c r="R360" s="139"/>
      <c r="S360" s="139"/>
      <c r="T360" s="139"/>
      <c r="U360" s="139"/>
      <c r="V360" s="139"/>
      <c r="W360" s="139"/>
      <c r="X360" s="139"/>
      <c r="Y360" s="139"/>
      <c r="Z360" s="139"/>
      <c r="AA360" s="139"/>
      <c r="AB360" s="139"/>
      <c r="AC360" s="139"/>
      <c r="AD360" s="139"/>
      <c r="AE360" s="139"/>
      <c r="AF360" s="139"/>
      <c r="AG360" s="139"/>
      <c r="AH360" s="139"/>
      <c r="AI360" s="139"/>
      <c r="AJ360" s="139"/>
    </row>
    <row r="361" spans="1:36" s="140" customFormat="1">
      <c r="A361" s="212"/>
      <c r="B361" s="213"/>
      <c r="C361" s="214" t="s">
        <v>58</v>
      </c>
      <c r="D361" s="215" t="s">
        <v>58</v>
      </c>
      <c r="E361" s="216"/>
      <c r="F361" s="217" t="s">
        <v>58</v>
      </c>
      <c r="G361" s="217" t="s">
        <v>58</v>
      </c>
      <c r="H361" s="217" t="s">
        <v>58</v>
      </c>
      <c r="I361" s="217" t="s">
        <v>58</v>
      </c>
      <c r="J361" s="217" t="s">
        <v>58</v>
      </c>
      <c r="K361" s="217" t="s">
        <v>58</v>
      </c>
      <c r="L361" s="217"/>
      <c r="M361" s="261"/>
      <c r="N361" s="139"/>
      <c r="O361" s="139"/>
      <c r="P361" s="139"/>
      <c r="Q361" s="139"/>
      <c r="R361" s="139"/>
      <c r="S361" s="139"/>
      <c r="T361" s="139"/>
      <c r="U361" s="139"/>
      <c r="V361" s="139"/>
      <c r="W361" s="139"/>
      <c r="X361" s="139"/>
      <c r="Y361" s="139"/>
      <c r="Z361" s="139"/>
      <c r="AA361" s="139"/>
      <c r="AB361" s="139"/>
      <c r="AC361" s="139"/>
      <c r="AD361" s="139"/>
      <c r="AE361" s="139"/>
      <c r="AF361" s="139"/>
      <c r="AG361" s="139"/>
      <c r="AH361" s="139"/>
      <c r="AI361" s="139"/>
      <c r="AJ361" s="139"/>
    </row>
    <row r="362" spans="1:36" s="140" customFormat="1">
      <c r="A362" s="212"/>
      <c r="B362" s="213"/>
      <c r="C362" s="214" t="s">
        <v>58</v>
      </c>
      <c r="D362" s="215" t="s">
        <v>58</v>
      </c>
      <c r="E362" s="216"/>
      <c r="F362" s="217" t="s">
        <v>58</v>
      </c>
      <c r="G362" s="217" t="s">
        <v>58</v>
      </c>
      <c r="H362" s="217" t="s">
        <v>58</v>
      </c>
      <c r="I362" s="217" t="s">
        <v>58</v>
      </c>
      <c r="J362" s="217" t="s">
        <v>58</v>
      </c>
      <c r="K362" s="217" t="s">
        <v>58</v>
      </c>
      <c r="L362" s="217"/>
      <c r="M362" s="261"/>
      <c r="N362" s="139"/>
      <c r="O362" s="139"/>
      <c r="P362" s="139"/>
      <c r="Q362" s="139"/>
      <c r="R362" s="139"/>
      <c r="S362" s="139"/>
      <c r="T362" s="139"/>
      <c r="U362" s="139"/>
      <c r="V362" s="139"/>
      <c r="W362" s="139"/>
      <c r="X362" s="139"/>
      <c r="Y362" s="139"/>
      <c r="Z362" s="139"/>
      <c r="AA362" s="139"/>
      <c r="AB362" s="139"/>
      <c r="AC362" s="139"/>
      <c r="AD362" s="139"/>
      <c r="AE362" s="139"/>
      <c r="AF362" s="139"/>
      <c r="AG362" s="139"/>
      <c r="AH362" s="139"/>
      <c r="AI362" s="139"/>
      <c r="AJ362" s="139"/>
    </row>
    <row r="363" spans="1:36" s="140" customFormat="1">
      <c r="A363" s="212"/>
      <c r="B363" s="213"/>
      <c r="C363" s="214" t="s">
        <v>58</v>
      </c>
      <c r="D363" s="215" t="s">
        <v>58</v>
      </c>
      <c r="E363" s="216"/>
      <c r="F363" s="217" t="s">
        <v>58</v>
      </c>
      <c r="G363" s="217" t="s">
        <v>58</v>
      </c>
      <c r="H363" s="217" t="s">
        <v>58</v>
      </c>
      <c r="I363" s="217" t="s">
        <v>58</v>
      </c>
      <c r="J363" s="217" t="s">
        <v>58</v>
      </c>
      <c r="K363" s="217" t="s">
        <v>58</v>
      </c>
      <c r="L363" s="217"/>
      <c r="M363" s="261"/>
      <c r="N363" s="139"/>
      <c r="O363" s="139"/>
      <c r="P363" s="139"/>
      <c r="Q363" s="139"/>
      <c r="R363" s="139"/>
      <c r="S363" s="139"/>
      <c r="T363" s="139"/>
      <c r="U363" s="139"/>
      <c r="V363" s="139"/>
      <c r="W363" s="139"/>
      <c r="X363" s="139"/>
      <c r="Y363" s="139"/>
      <c r="Z363" s="139"/>
      <c r="AA363" s="139"/>
      <c r="AB363" s="139"/>
      <c r="AC363" s="139"/>
      <c r="AD363" s="139"/>
      <c r="AE363" s="139"/>
      <c r="AF363" s="139"/>
      <c r="AG363" s="139"/>
      <c r="AH363" s="139"/>
      <c r="AI363" s="139"/>
      <c r="AJ363" s="139"/>
    </row>
    <row r="364" spans="1:36" s="140" customFormat="1">
      <c r="A364" s="212"/>
      <c r="B364" s="213"/>
      <c r="C364" s="214" t="s">
        <v>58</v>
      </c>
      <c r="D364" s="215" t="s">
        <v>58</v>
      </c>
      <c r="E364" s="216"/>
      <c r="F364" s="217" t="s">
        <v>58</v>
      </c>
      <c r="G364" s="217" t="s">
        <v>58</v>
      </c>
      <c r="H364" s="217" t="s">
        <v>58</v>
      </c>
      <c r="I364" s="217" t="s">
        <v>58</v>
      </c>
      <c r="J364" s="217" t="s">
        <v>58</v>
      </c>
      <c r="K364" s="217" t="s">
        <v>58</v>
      </c>
      <c r="L364" s="217"/>
      <c r="M364" s="261"/>
      <c r="N364" s="139"/>
      <c r="O364" s="139"/>
      <c r="P364" s="139"/>
      <c r="Q364" s="139"/>
      <c r="R364" s="139"/>
      <c r="S364" s="139"/>
      <c r="T364" s="139"/>
      <c r="U364" s="139"/>
      <c r="V364" s="139"/>
      <c r="W364" s="139"/>
      <c r="X364" s="139"/>
      <c r="Y364" s="139"/>
      <c r="Z364" s="139"/>
      <c r="AA364" s="139"/>
      <c r="AB364" s="139"/>
      <c r="AC364" s="139"/>
      <c r="AD364" s="139"/>
      <c r="AE364" s="139"/>
      <c r="AF364" s="139"/>
      <c r="AG364" s="139"/>
      <c r="AH364" s="139"/>
      <c r="AI364" s="139"/>
      <c r="AJ364" s="139"/>
    </row>
    <row r="365" spans="1:36" s="140" customFormat="1">
      <c r="A365" s="212"/>
      <c r="B365" s="213"/>
      <c r="C365" s="214" t="s">
        <v>58</v>
      </c>
      <c r="D365" s="215" t="s">
        <v>58</v>
      </c>
      <c r="E365" s="216"/>
      <c r="F365" s="217" t="s">
        <v>58</v>
      </c>
      <c r="G365" s="217" t="s">
        <v>58</v>
      </c>
      <c r="H365" s="217" t="s">
        <v>58</v>
      </c>
      <c r="I365" s="217" t="s">
        <v>58</v>
      </c>
      <c r="J365" s="217" t="s">
        <v>58</v>
      </c>
      <c r="K365" s="217" t="s">
        <v>58</v>
      </c>
      <c r="L365" s="217"/>
      <c r="M365" s="261"/>
      <c r="N365" s="139"/>
      <c r="O365" s="139"/>
      <c r="P365" s="139"/>
      <c r="Q365" s="139"/>
      <c r="R365" s="139"/>
      <c r="S365" s="139"/>
      <c r="T365" s="139"/>
      <c r="U365" s="139"/>
      <c r="V365" s="139"/>
      <c r="W365" s="139"/>
      <c r="X365" s="139"/>
      <c r="Y365" s="139"/>
      <c r="Z365" s="139"/>
      <c r="AA365" s="139"/>
      <c r="AB365" s="139"/>
      <c r="AC365" s="139"/>
      <c r="AD365" s="139"/>
      <c r="AE365" s="139"/>
      <c r="AF365" s="139"/>
      <c r="AG365" s="139"/>
      <c r="AH365" s="139"/>
      <c r="AI365" s="139"/>
      <c r="AJ365" s="139"/>
    </row>
    <row r="366" spans="1:36" s="140" customFormat="1">
      <c r="A366" s="212"/>
      <c r="B366" s="213"/>
      <c r="C366" s="214" t="s">
        <v>58</v>
      </c>
      <c r="D366" s="215" t="s">
        <v>58</v>
      </c>
      <c r="E366" s="216"/>
      <c r="F366" s="217" t="s">
        <v>58</v>
      </c>
      <c r="G366" s="217" t="s">
        <v>58</v>
      </c>
      <c r="H366" s="217" t="s">
        <v>58</v>
      </c>
      <c r="I366" s="217" t="s">
        <v>58</v>
      </c>
      <c r="J366" s="217" t="s">
        <v>58</v>
      </c>
      <c r="K366" s="217" t="s">
        <v>58</v>
      </c>
      <c r="L366" s="217"/>
      <c r="M366" s="261"/>
      <c r="N366" s="139"/>
      <c r="O366" s="139"/>
      <c r="P366" s="139"/>
      <c r="Q366" s="139"/>
      <c r="R366" s="139"/>
      <c r="S366" s="139"/>
      <c r="T366" s="139"/>
      <c r="U366" s="139"/>
      <c r="V366" s="139"/>
      <c r="W366" s="139"/>
      <c r="X366" s="139"/>
      <c r="Y366" s="139"/>
      <c r="Z366" s="139"/>
      <c r="AA366" s="139"/>
      <c r="AB366" s="139"/>
      <c r="AC366" s="139"/>
      <c r="AD366" s="139"/>
      <c r="AE366" s="139"/>
      <c r="AF366" s="139"/>
      <c r="AG366" s="139"/>
      <c r="AH366" s="139"/>
      <c r="AI366" s="139"/>
      <c r="AJ366" s="139"/>
    </row>
    <row r="367" spans="1:36" s="140" customFormat="1">
      <c r="A367" s="212"/>
      <c r="B367" s="213"/>
      <c r="C367" s="214" t="s">
        <v>58</v>
      </c>
      <c r="D367" s="215" t="s">
        <v>58</v>
      </c>
      <c r="E367" s="216"/>
      <c r="F367" s="217" t="s">
        <v>58</v>
      </c>
      <c r="G367" s="217" t="s">
        <v>58</v>
      </c>
      <c r="H367" s="217" t="s">
        <v>58</v>
      </c>
      <c r="I367" s="217" t="s">
        <v>58</v>
      </c>
      <c r="J367" s="217" t="s">
        <v>58</v>
      </c>
      <c r="K367" s="217" t="s">
        <v>58</v>
      </c>
      <c r="L367" s="217"/>
      <c r="M367" s="261"/>
      <c r="N367" s="139"/>
      <c r="O367" s="139"/>
      <c r="P367" s="139"/>
      <c r="Q367" s="139"/>
      <c r="R367" s="139"/>
      <c r="S367" s="139"/>
      <c r="T367" s="139"/>
      <c r="U367" s="139"/>
      <c r="V367" s="139"/>
      <c r="W367" s="139"/>
      <c r="X367" s="139"/>
      <c r="Y367" s="139"/>
      <c r="Z367" s="139"/>
      <c r="AA367" s="139"/>
      <c r="AB367" s="139"/>
      <c r="AC367" s="139"/>
      <c r="AD367" s="139"/>
      <c r="AE367" s="139"/>
      <c r="AF367" s="139"/>
      <c r="AG367" s="139"/>
      <c r="AH367" s="139"/>
      <c r="AI367" s="139"/>
      <c r="AJ367" s="139"/>
    </row>
    <row r="368" spans="1:36" s="140" customFormat="1">
      <c r="A368" s="212"/>
      <c r="B368" s="213"/>
      <c r="C368" s="214" t="s">
        <v>58</v>
      </c>
      <c r="D368" s="215" t="s">
        <v>58</v>
      </c>
      <c r="E368" s="216"/>
      <c r="F368" s="217" t="s">
        <v>58</v>
      </c>
      <c r="G368" s="217" t="s">
        <v>58</v>
      </c>
      <c r="H368" s="217" t="s">
        <v>58</v>
      </c>
      <c r="I368" s="217" t="s">
        <v>58</v>
      </c>
      <c r="J368" s="217" t="s">
        <v>58</v>
      </c>
      <c r="K368" s="217" t="s">
        <v>58</v>
      </c>
      <c r="L368" s="217"/>
      <c r="M368" s="261"/>
      <c r="N368" s="139"/>
      <c r="O368" s="139"/>
      <c r="P368" s="139"/>
      <c r="Q368" s="139"/>
      <c r="R368" s="139"/>
      <c r="S368" s="139"/>
      <c r="T368" s="139"/>
      <c r="U368" s="139"/>
      <c r="V368" s="139"/>
      <c r="W368" s="139"/>
      <c r="X368" s="139"/>
      <c r="Y368" s="139"/>
      <c r="Z368" s="139"/>
      <c r="AA368" s="139"/>
      <c r="AB368" s="139"/>
      <c r="AC368" s="139"/>
      <c r="AD368" s="139"/>
      <c r="AE368" s="139"/>
      <c r="AF368" s="139"/>
      <c r="AG368" s="139"/>
      <c r="AH368" s="139"/>
      <c r="AI368" s="139"/>
      <c r="AJ368" s="139"/>
    </row>
    <row r="369" spans="1:36" s="140" customFormat="1">
      <c r="A369" s="212"/>
      <c r="B369" s="213"/>
      <c r="C369" s="214" t="s">
        <v>58</v>
      </c>
      <c r="D369" s="215" t="s">
        <v>58</v>
      </c>
      <c r="E369" s="216"/>
      <c r="F369" s="217" t="s">
        <v>58</v>
      </c>
      <c r="G369" s="217" t="s">
        <v>58</v>
      </c>
      <c r="H369" s="217" t="s">
        <v>58</v>
      </c>
      <c r="I369" s="217" t="s">
        <v>58</v>
      </c>
      <c r="J369" s="217" t="s">
        <v>58</v>
      </c>
      <c r="K369" s="217" t="s">
        <v>58</v>
      </c>
      <c r="L369" s="217"/>
      <c r="M369" s="261"/>
      <c r="N369" s="139"/>
      <c r="O369" s="139"/>
      <c r="P369" s="139"/>
      <c r="Q369" s="139"/>
      <c r="R369" s="139"/>
      <c r="S369" s="139"/>
      <c r="T369" s="139"/>
      <c r="U369" s="139"/>
      <c r="V369" s="139"/>
      <c r="W369" s="139"/>
      <c r="X369" s="139"/>
      <c r="Y369" s="139"/>
      <c r="Z369" s="139"/>
      <c r="AA369" s="139"/>
      <c r="AB369" s="139"/>
      <c r="AC369" s="139"/>
      <c r="AD369" s="139"/>
      <c r="AE369" s="139"/>
      <c r="AF369" s="139"/>
      <c r="AG369" s="139"/>
      <c r="AH369" s="139"/>
      <c r="AI369" s="139"/>
      <c r="AJ369" s="139"/>
    </row>
    <row r="370" spans="1:36" s="140" customFormat="1">
      <c r="A370" s="212"/>
      <c r="B370" s="213"/>
      <c r="C370" s="214" t="s">
        <v>58</v>
      </c>
      <c r="D370" s="215" t="s">
        <v>58</v>
      </c>
      <c r="E370" s="216"/>
      <c r="F370" s="217" t="s">
        <v>58</v>
      </c>
      <c r="G370" s="217" t="s">
        <v>58</v>
      </c>
      <c r="H370" s="217" t="s">
        <v>58</v>
      </c>
      <c r="I370" s="217" t="s">
        <v>58</v>
      </c>
      <c r="J370" s="217" t="s">
        <v>58</v>
      </c>
      <c r="K370" s="217" t="s">
        <v>58</v>
      </c>
      <c r="L370" s="217"/>
      <c r="M370" s="261"/>
      <c r="N370" s="139"/>
      <c r="O370" s="139"/>
      <c r="P370" s="139"/>
      <c r="Q370" s="139"/>
      <c r="R370" s="139"/>
      <c r="S370" s="139"/>
      <c r="T370" s="139"/>
      <c r="U370" s="139"/>
      <c r="V370" s="139"/>
      <c r="W370" s="139"/>
      <c r="X370" s="139"/>
      <c r="Y370" s="139"/>
      <c r="Z370" s="139"/>
      <c r="AA370" s="139"/>
      <c r="AB370" s="139"/>
      <c r="AC370" s="139"/>
      <c r="AD370" s="139"/>
      <c r="AE370" s="139"/>
      <c r="AF370" s="139"/>
      <c r="AG370" s="139"/>
      <c r="AH370" s="139"/>
      <c r="AI370" s="139"/>
      <c r="AJ370" s="139"/>
    </row>
    <row r="371" spans="1:36" s="140" customFormat="1">
      <c r="A371" s="212"/>
      <c r="B371" s="213"/>
      <c r="C371" s="214" t="s">
        <v>58</v>
      </c>
      <c r="D371" s="215" t="s">
        <v>58</v>
      </c>
      <c r="E371" s="216"/>
      <c r="F371" s="217" t="s">
        <v>58</v>
      </c>
      <c r="G371" s="217" t="s">
        <v>58</v>
      </c>
      <c r="H371" s="217" t="s">
        <v>58</v>
      </c>
      <c r="I371" s="217" t="s">
        <v>58</v>
      </c>
      <c r="J371" s="217" t="s">
        <v>58</v>
      </c>
      <c r="K371" s="217" t="s">
        <v>58</v>
      </c>
      <c r="L371" s="217"/>
      <c r="M371" s="261"/>
      <c r="N371" s="139"/>
      <c r="O371" s="139"/>
      <c r="P371" s="139"/>
      <c r="Q371" s="139"/>
      <c r="R371" s="139"/>
      <c r="S371" s="139"/>
      <c r="T371" s="139"/>
      <c r="U371" s="139"/>
      <c r="V371" s="139"/>
      <c r="W371" s="139"/>
      <c r="X371" s="139"/>
      <c r="Y371" s="139"/>
      <c r="Z371" s="139"/>
      <c r="AA371" s="139"/>
      <c r="AB371" s="139"/>
      <c r="AC371" s="139"/>
      <c r="AD371" s="139"/>
      <c r="AE371" s="139"/>
      <c r="AF371" s="139"/>
      <c r="AG371" s="139"/>
      <c r="AH371" s="139"/>
      <c r="AI371" s="139"/>
      <c r="AJ371" s="139"/>
    </row>
    <row r="372" spans="1:36" s="140" customFormat="1">
      <c r="A372" s="212"/>
      <c r="B372" s="213"/>
      <c r="C372" s="214" t="s">
        <v>58</v>
      </c>
      <c r="D372" s="215" t="s">
        <v>58</v>
      </c>
      <c r="E372" s="216"/>
      <c r="F372" s="217" t="s">
        <v>58</v>
      </c>
      <c r="G372" s="217" t="s">
        <v>58</v>
      </c>
      <c r="H372" s="217" t="s">
        <v>58</v>
      </c>
      <c r="I372" s="217" t="s">
        <v>58</v>
      </c>
      <c r="J372" s="217" t="s">
        <v>58</v>
      </c>
      <c r="K372" s="217" t="s">
        <v>58</v>
      </c>
      <c r="L372" s="217"/>
      <c r="M372" s="261"/>
      <c r="N372" s="139"/>
      <c r="O372" s="139"/>
      <c r="P372" s="139"/>
      <c r="Q372" s="139"/>
      <c r="R372" s="139"/>
      <c r="S372" s="139"/>
      <c r="T372" s="139"/>
      <c r="U372" s="139"/>
      <c r="V372" s="139"/>
      <c r="W372" s="139"/>
      <c r="X372" s="139"/>
      <c r="Y372" s="139"/>
      <c r="Z372" s="139"/>
      <c r="AA372" s="139"/>
      <c r="AB372" s="139"/>
      <c r="AC372" s="139"/>
      <c r="AD372" s="139"/>
      <c r="AE372" s="139"/>
      <c r="AF372" s="139"/>
      <c r="AG372" s="139"/>
      <c r="AH372" s="139"/>
      <c r="AI372" s="139"/>
      <c r="AJ372" s="139"/>
    </row>
    <row r="373" spans="1:36" s="140" customFormat="1">
      <c r="A373" s="212"/>
      <c r="B373" s="213"/>
      <c r="C373" s="214" t="s">
        <v>58</v>
      </c>
      <c r="D373" s="215" t="s">
        <v>58</v>
      </c>
      <c r="E373" s="216"/>
      <c r="F373" s="217" t="s">
        <v>58</v>
      </c>
      <c r="G373" s="217" t="s">
        <v>58</v>
      </c>
      <c r="H373" s="217" t="s">
        <v>58</v>
      </c>
      <c r="I373" s="217" t="s">
        <v>58</v>
      </c>
      <c r="J373" s="217" t="s">
        <v>58</v>
      </c>
      <c r="K373" s="217" t="s">
        <v>58</v>
      </c>
      <c r="L373" s="217"/>
      <c r="M373" s="261"/>
      <c r="N373" s="139"/>
      <c r="O373" s="139"/>
      <c r="P373" s="139"/>
      <c r="Q373" s="139"/>
      <c r="R373" s="139"/>
      <c r="S373" s="139"/>
      <c r="T373" s="139"/>
      <c r="U373" s="139"/>
      <c r="V373" s="139"/>
      <c r="W373" s="139"/>
      <c r="X373" s="139"/>
      <c r="Y373" s="139"/>
      <c r="Z373" s="139"/>
      <c r="AA373" s="139"/>
      <c r="AB373" s="139"/>
      <c r="AC373" s="139"/>
      <c r="AD373" s="139"/>
      <c r="AE373" s="139"/>
      <c r="AF373" s="139"/>
      <c r="AG373" s="139"/>
      <c r="AH373" s="139"/>
      <c r="AI373" s="139"/>
      <c r="AJ373" s="139"/>
    </row>
    <row r="374" spans="1:36" s="140" customFormat="1">
      <c r="A374" s="212"/>
      <c r="B374" s="213"/>
      <c r="C374" s="214" t="s">
        <v>58</v>
      </c>
      <c r="D374" s="215" t="s">
        <v>58</v>
      </c>
      <c r="E374" s="216"/>
      <c r="F374" s="217" t="s">
        <v>58</v>
      </c>
      <c r="G374" s="217" t="s">
        <v>58</v>
      </c>
      <c r="H374" s="217" t="s">
        <v>58</v>
      </c>
      <c r="I374" s="217" t="s">
        <v>58</v>
      </c>
      <c r="J374" s="217" t="s">
        <v>58</v>
      </c>
      <c r="K374" s="217" t="s">
        <v>58</v>
      </c>
      <c r="L374" s="217"/>
      <c r="M374" s="261"/>
      <c r="N374" s="139"/>
      <c r="O374" s="139"/>
      <c r="P374" s="139"/>
      <c r="Q374" s="139"/>
      <c r="R374" s="139"/>
      <c r="S374" s="139"/>
      <c r="T374" s="139"/>
      <c r="U374" s="139"/>
      <c r="V374" s="139"/>
      <c r="W374" s="139"/>
      <c r="X374" s="139"/>
      <c r="Y374" s="139"/>
      <c r="Z374" s="139"/>
      <c r="AA374" s="139"/>
      <c r="AB374" s="139"/>
      <c r="AC374" s="139"/>
      <c r="AD374" s="139"/>
      <c r="AE374" s="139"/>
      <c r="AF374" s="139"/>
      <c r="AG374" s="139"/>
      <c r="AH374" s="139"/>
      <c r="AI374" s="139"/>
      <c r="AJ374" s="139"/>
    </row>
    <row r="375" spans="1:36" s="140" customFormat="1">
      <c r="A375" s="212"/>
      <c r="B375" s="213"/>
      <c r="C375" s="214" t="s">
        <v>58</v>
      </c>
      <c r="D375" s="215" t="s">
        <v>58</v>
      </c>
      <c r="E375" s="216"/>
      <c r="F375" s="217" t="s">
        <v>58</v>
      </c>
      <c r="G375" s="217" t="s">
        <v>58</v>
      </c>
      <c r="H375" s="217" t="s">
        <v>58</v>
      </c>
      <c r="I375" s="217" t="s">
        <v>58</v>
      </c>
      <c r="J375" s="217" t="s">
        <v>58</v>
      </c>
      <c r="K375" s="217" t="s">
        <v>58</v>
      </c>
      <c r="L375" s="217"/>
      <c r="M375" s="261"/>
      <c r="N375" s="139"/>
      <c r="O375" s="139"/>
      <c r="P375" s="139"/>
      <c r="Q375" s="139"/>
      <c r="R375" s="139"/>
      <c r="S375" s="139"/>
      <c r="T375" s="139"/>
      <c r="U375" s="139"/>
      <c r="V375" s="139"/>
      <c r="W375" s="139"/>
      <c r="X375" s="139"/>
      <c r="Y375" s="139"/>
      <c r="Z375" s="139"/>
      <c r="AA375" s="139"/>
      <c r="AB375" s="139"/>
      <c r="AC375" s="139"/>
      <c r="AD375" s="139"/>
      <c r="AE375" s="139"/>
      <c r="AF375" s="139"/>
      <c r="AG375" s="139"/>
      <c r="AH375" s="139"/>
      <c r="AI375" s="139"/>
      <c r="AJ375" s="139"/>
    </row>
    <row r="376" spans="1:36" s="140" customFormat="1">
      <c r="A376" s="212"/>
      <c r="B376" s="213"/>
      <c r="C376" s="214" t="s">
        <v>58</v>
      </c>
      <c r="D376" s="215" t="s">
        <v>58</v>
      </c>
      <c r="E376" s="216"/>
      <c r="F376" s="217" t="s">
        <v>58</v>
      </c>
      <c r="G376" s="217" t="s">
        <v>58</v>
      </c>
      <c r="H376" s="217" t="s">
        <v>58</v>
      </c>
      <c r="I376" s="217" t="s">
        <v>58</v>
      </c>
      <c r="J376" s="217" t="s">
        <v>58</v>
      </c>
      <c r="K376" s="217" t="s">
        <v>58</v>
      </c>
      <c r="L376" s="217"/>
      <c r="M376" s="261"/>
      <c r="N376" s="139"/>
      <c r="O376" s="139"/>
      <c r="P376" s="139"/>
      <c r="Q376" s="139"/>
      <c r="R376" s="139"/>
      <c r="S376" s="139"/>
      <c r="T376" s="139"/>
      <c r="U376" s="139"/>
      <c r="V376" s="139"/>
      <c r="W376" s="139"/>
      <c r="X376" s="139"/>
      <c r="Y376" s="139"/>
      <c r="Z376" s="139"/>
      <c r="AA376" s="139"/>
      <c r="AB376" s="139"/>
      <c r="AC376" s="139"/>
      <c r="AD376" s="139"/>
      <c r="AE376" s="139"/>
      <c r="AF376" s="139"/>
      <c r="AG376" s="139"/>
      <c r="AH376" s="139"/>
      <c r="AI376" s="139"/>
      <c r="AJ376" s="139"/>
    </row>
    <row r="377" spans="1:36" s="140" customFormat="1">
      <c r="A377" s="212"/>
      <c r="B377" s="213"/>
      <c r="C377" s="214" t="s">
        <v>58</v>
      </c>
      <c r="D377" s="215" t="s">
        <v>58</v>
      </c>
      <c r="E377" s="216"/>
      <c r="F377" s="217" t="s">
        <v>58</v>
      </c>
      <c r="G377" s="217" t="s">
        <v>58</v>
      </c>
      <c r="H377" s="217" t="s">
        <v>58</v>
      </c>
      <c r="I377" s="217" t="s">
        <v>58</v>
      </c>
      <c r="J377" s="217" t="s">
        <v>58</v>
      </c>
      <c r="K377" s="217" t="s">
        <v>58</v>
      </c>
      <c r="L377" s="217"/>
      <c r="M377" s="261"/>
      <c r="N377" s="139"/>
      <c r="O377" s="139"/>
      <c r="P377" s="139"/>
      <c r="Q377" s="139"/>
      <c r="R377" s="139"/>
      <c r="S377" s="139"/>
      <c r="T377" s="139"/>
      <c r="U377" s="139"/>
      <c r="V377" s="139"/>
      <c r="W377" s="139"/>
      <c r="X377" s="139"/>
      <c r="Y377" s="139"/>
      <c r="Z377" s="139"/>
      <c r="AA377" s="139"/>
      <c r="AB377" s="139"/>
      <c r="AC377" s="139"/>
      <c r="AD377" s="139"/>
      <c r="AE377" s="139"/>
      <c r="AF377" s="139"/>
      <c r="AG377" s="139"/>
      <c r="AH377" s="139"/>
      <c r="AI377" s="139"/>
      <c r="AJ377" s="139"/>
    </row>
    <row r="378" spans="1:36" s="140" customFormat="1">
      <c r="A378" s="212"/>
      <c r="B378" s="213"/>
      <c r="C378" s="214" t="s">
        <v>58</v>
      </c>
      <c r="D378" s="215" t="s">
        <v>58</v>
      </c>
      <c r="E378" s="216"/>
      <c r="F378" s="217" t="s">
        <v>58</v>
      </c>
      <c r="G378" s="217" t="s">
        <v>58</v>
      </c>
      <c r="H378" s="217" t="s">
        <v>58</v>
      </c>
      <c r="I378" s="217" t="s">
        <v>58</v>
      </c>
      <c r="J378" s="217" t="s">
        <v>58</v>
      </c>
      <c r="K378" s="217" t="s">
        <v>58</v>
      </c>
      <c r="L378" s="217"/>
      <c r="M378" s="261"/>
      <c r="N378" s="139"/>
      <c r="O378" s="139"/>
      <c r="P378" s="139"/>
      <c r="Q378" s="139"/>
      <c r="R378" s="139"/>
      <c r="S378" s="139"/>
      <c r="T378" s="139"/>
      <c r="U378" s="139"/>
      <c r="V378" s="139"/>
      <c r="W378" s="139"/>
      <c r="X378" s="139"/>
      <c r="Y378" s="139"/>
      <c r="Z378" s="139"/>
      <c r="AA378" s="139"/>
      <c r="AB378" s="139"/>
      <c r="AC378" s="139"/>
      <c r="AD378" s="139"/>
      <c r="AE378" s="139"/>
      <c r="AF378" s="139"/>
      <c r="AG378" s="139"/>
      <c r="AH378" s="139"/>
      <c r="AI378" s="139"/>
      <c r="AJ378" s="139"/>
    </row>
    <row r="379" spans="1:36" s="140" customFormat="1">
      <c r="A379" s="212"/>
      <c r="B379" s="213"/>
      <c r="C379" s="214" t="s">
        <v>58</v>
      </c>
      <c r="D379" s="215" t="s">
        <v>58</v>
      </c>
      <c r="E379" s="216"/>
      <c r="F379" s="217" t="s">
        <v>58</v>
      </c>
      <c r="G379" s="217" t="s">
        <v>58</v>
      </c>
      <c r="H379" s="217" t="s">
        <v>58</v>
      </c>
      <c r="I379" s="217" t="s">
        <v>58</v>
      </c>
      <c r="J379" s="217" t="s">
        <v>58</v>
      </c>
      <c r="K379" s="217" t="s">
        <v>58</v>
      </c>
      <c r="L379" s="217"/>
      <c r="M379" s="261"/>
      <c r="N379" s="139"/>
      <c r="O379" s="139"/>
      <c r="P379" s="139"/>
      <c r="Q379" s="139"/>
      <c r="R379" s="139"/>
      <c r="S379" s="139"/>
      <c r="T379" s="139"/>
      <c r="U379" s="139"/>
      <c r="V379" s="139"/>
      <c r="W379" s="139"/>
      <c r="X379" s="139"/>
      <c r="Y379" s="139"/>
      <c r="Z379" s="139"/>
      <c r="AA379" s="139"/>
      <c r="AB379" s="139"/>
      <c r="AC379" s="139"/>
      <c r="AD379" s="139"/>
      <c r="AE379" s="139"/>
      <c r="AF379" s="139"/>
      <c r="AG379" s="139"/>
      <c r="AH379" s="139"/>
      <c r="AI379" s="139"/>
      <c r="AJ379" s="139"/>
    </row>
    <row r="380" spans="1:36" s="140" customFormat="1">
      <c r="A380" s="212"/>
      <c r="B380" s="213"/>
      <c r="C380" s="214" t="s">
        <v>58</v>
      </c>
      <c r="D380" s="215" t="s">
        <v>58</v>
      </c>
      <c r="E380" s="216"/>
      <c r="F380" s="217" t="s">
        <v>58</v>
      </c>
      <c r="G380" s="217" t="s">
        <v>58</v>
      </c>
      <c r="H380" s="217" t="s">
        <v>58</v>
      </c>
      <c r="I380" s="217" t="s">
        <v>58</v>
      </c>
      <c r="J380" s="217" t="s">
        <v>58</v>
      </c>
      <c r="K380" s="217" t="s">
        <v>58</v>
      </c>
      <c r="L380" s="217"/>
      <c r="M380" s="261"/>
      <c r="N380" s="139"/>
      <c r="O380" s="139"/>
      <c r="P380" s="139"/>
      <c r="Q380" s="139"/>
      <c r="R380" s="139"/>
      <c r="S380" s="139"/>
      <c r="T380" s="139"/>
      <c r="U380" s="139"/>
      <c r="V380" s="139"/>
      <c r="W380" s="139"/>
      <c r="X380" s="139"/>
      <c r="Y380" s="139"/>
      <c r="Z380" s="139"/>
      <c r="AA380" s="139"/>
      <c r="AB380" s="139"/>
      <c r="AC380" s="139"/>
      <c r="AD380" s="139"/>
      <c r="AE380" s="139"/>
      <c r="AF380" s="139"/>
      <c r="AG380" s="139"/>
      <c r="AH380" s="139"/>
      <c r="AI380" s="139"/>
      <c r="AJ380" s="139"/>
    </row>
    <row r="381" spans="1:36" s="140" customFormat="1">
      <c r="A381" s="212"/>
      <c r="B381" s="213"/>
      <c r="C381" s="214" t="s">
        <v>58</v>
      </c>
      <c r="D381" s="215" t="s">
        <v>58</v>
      </c>
      <c r="E381" s="216"/>
      <c r="F381" s="217" t="s">
        <v>58</v>
      </c>
      <c r="G381" s="217" t="s">
        <v>58</v>
      </c>
      <c r="H381" s="217" t="s">
        <v>58</v>
      </c>
      <c r="I381" s="217" t="s">
        <v>58</v>
      </c>
      <c r="J381" s="217" t="s">
        <v>58</v>
      </c>
      <c r="K381" s="217" t="s">
        <v>58</v>
      </c>
      <c r="L381" s="217"/>
      <c r="M381" s="261"/>
      <c r="N381" s="139"/>
      <c r="O381" s="139"/>
      <c r="P381" s="139"/>
      <c r="Q381" s="139"/>
      <c r="R381" s="139"/>
      <c r="S381" s="139"/>
      <c r="T381" s="139"/>
      <c r="U381" s="139"/>
      <c r="V381" s="139"/>
      <c r="W381" s="139"/>
      <c r="X381" s="139"/>
      <c r="Y381" s="139"/>
      <c r="Z381" s="139"/>
      <c r="AA381" s="139"/>
      <c r="AB381" s="139"/>
      <c r="AC381" s="139"/>
      <c r="AD381" s="139"/>
      <c r="AE381" s="139"/>
      <c r="AF381" s="139"/>
      <c r="AG381" s="139"/>
      <c r="AH381" s="139"/>
      <c r="AI381" s="139"/>
      <c r="AJ381" s="139"/>
    </row>
    <row r="382" spans="1:36" s="140" customFormat="1">
      <c r="A382" s="212"/>
      <c r="B382" s="213"/>
      <c r="C382" s="214" t="s">
        <v>58</v>
      </c>
      <c r="D382" s="215" t="s">
        <v>58</v>
      </c>
      <c r="E382" s="216"/>
      <c r="F382" s="217" t="s">
        <v>58</v>
      </c>
      <c r="G382" s="217" t="s">
        <v>58</v>
      </c>
      <c r="H382" s="217" t="s">
        <v>58</v>
      </c>
      <c r="I382" s="217" t="s">
        <v>58</v>
      </c>
      <c r="J382" s="217" t="s">
        <v>58</v>
      </c>
      <c r="K382" s="217" t="s">
        <v>58</v>
      </c>
      <c r="L382" s="217"/>
      <c r="M382" s="261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  <c r="Z382" s="139"/>
      <c r="AA382" s="139"/>
      <c r="AB382" s="139"/>
      <c r="AC382" s="139"/>
      <c r="AD382" s="139"/>
      <c r="AE382" s="139"/>
      <c r="AF382" s="139"/>
      <c r="AG382" s="139"/>
      <c r="AH382" s="139"/>
      <c r="AI382" s="139"/>
      <c r="AJ382" s="139"/>
    </row>
    <row r="383" spans="1:36" s="140" customFormat="1">
      <c r="A383" s="212"/>
      <c r="B383" s="213"/>
      <c r="C383" s="214" t="s">
        <v>58</v>
      </c>
      <c r="D383" s="215" t="s">
        <v>58</v>
      </c>
      <c r="E383" s="216"/>
      <c r="F383" s="217" t="s">
        <v>58</v>
      </c>
      <c r="G383" s="217" t="s">
        <v>58</v>
      </c>
      <c r="H383" s="217" t="s">
        <v>58</v>
      </c>
      <c r="I383" s="217" t="s">
        <v>58</v>
      </c>
      <c r="J383" s="217" t="s">
        <v>58</v>
      </c>
      <c r="K383" s="217" t="s">
        <v>58</v>
      </c>
      <c r="L383" s="217"/>
      <c r="M383" s="261"/>
      <c r="N383" s="139"/>
      <c r="O383" s="139"/>
      <c r="P383" s="139"/>
      <c r="Q383" s="139"/>
      <c r="R383" s="139"/>
      <c r="S383" s="139"/>
      <c r="T383" s="139"/>
      <c r="U383" s="139"/>
      <c r="V383" s="139"/>
      <c r="W383" s="139"/>
      <c r="X383" s="139"/>
      <c r="Y383" s="139"/>
      <c r="Z383" s="139"/>
      <c r="AA383" s="139"/>
      <c r="AB383" s="139"/>
      <c r="AC383" s="139"/>
      <c r="AD383" s="139"/>
      <c r="AE383" s="139"/>
      <c r="AF383" s="139"/>
      <c r="AG383" s="139"/>
      <c r="AH383" s="139"/>
      <c r="AI383" s="139"/>
      <c r="AJ383" s="139"/>
    </row>
    <row r="384" spans="1:36" s="140" customFormat="1">
      <c r="A384" s="212"/>
      <c r="B384" s="213"/>
      <c r="C384" s="214" t="s">
        <v>58</v>
      </c>
      <c r="D384" s="215" t="s">
        <v>58</v>
      </c>
      <c r="E384" s="216"/>
      <c r="F384" s="217" t="s">
        <v>58</v>
      </c>
      <c r="G384" s="217" t="s">
        <v>58</v>
      </c>
      <c r="H384" s="217" t="s">
        <v>58</v>
      </c>
      <c r="I384" s="217" t="s">
        <v>58</v>
      </c>
      <c r="J384" s="217" t="s">
        <v>58</v>
      </c>
      <c r="K384" s="217" t="s">
        <v>58</v>
      </c>
      <c r="L384" s="217"/>
      <c r="M384" s="261"/>
      <c r="N384" s="139"/>
      <c r="O384" s="139"/>
      <c r="P384" s="139"/>
      <c r="Q384" s="139"/>
      <c r="R384" s="139"/>
      <c r="S384" s="139"/>
      <c r="T384" s="139"/>
      <c r="U384" s="139"/>
      <c r="V384" s="139"/>
      <c r="W384" s="139"/>
      <c r="X384" s="139"/>
      <c r="Y384" s="139"/>
      <c r="Z384" s="139"/>
      <c r="AA384" s="139"/>
      <c r="AB384" s="139"/>
      <c r="AC384" s="139"/>
      <c r="AD384" s="139"/>
      <c r="AE384" s="139"/>
      <c r="AF384" s="139"/>
      <c r="AG384" s="139"/>
      <c r="AH384" s="139"/>
      <c r="AI384" s="139"/>
      <c r="AJ384" s="139"/>
    </row>
    <row r="385" spans="1:36" s="140" customFormat="1">
      <c r="A385" s="212"/>
      <c r="B385" s="213"/>
      <c r="C385" s="214" t="s">
        <v>58</v>
      </c>
      <c r="D385" s="215" t="s">
        <v>58</v>
      </c>
      <c r="E385" s="216"/>
      <c r="F385" s="217" t="s">
        <v>58</v>
      </c>
      <c r="G385" s="217" t="s">
        <v>58</v>
      </c>
      <c r="H385" s="217" t="s">
        <v>58</v>
      </c>
      <c r="I385" s="217" t="s">
        <v>58</v>
      </c>
      <c r="J385" s="217" t="s">
        <v>58</v>
      </c>
      <c r="K385" s="217" t="s">
        <v>58</v>
      </c>
      <c r="L385" s="217"/>
      <c r="M385" s="261"/>
      <c r="N385" s="139"/>
      <c r="O385" s="139"/>
      <c r="P385" s="139"/>
      <c r="Q385" s="139"/>
      <c r="R385" s="139"/>
      <c r="S385" s="139"/>
      <c r="T385" s="139"/>
      <c r="U385" s="139"/>
      <c r="V385" s="139"/>
      <c r="W385" s="139"/>
      <c r="X385" s="139"/>
      <c r="Y385" s="139"/>
      <c r="Z385" s="139"/>
      <c r="AA385" s="139"/>
      <c r="AB385" s="139"/>
      <c r="AC385" s="139"/>
      <c r="AD385" s="139"/>
      <c r="AE385" s="139"/>
      <c r="AF385" s="139"/>
      <c r="AG385" s="139"/>
      <c r="AH385" s="139"/>
      <c r="AI385" s="139"/>
      <c r="AJ385" s="139"/>
    </row>
    <row r="386" spans="1:36" s="140" customFormat="1">
      <c r="A386" s="212"/>
      <c r="B386" s="213"/>
      <c r="C386" s="214" t="s">
        <v>58</v>
      </c>
      <c r="D386" s="215" t="s">
        <v>58</v>
      </c>
      <c r="E386" s="216"/>
      <c r="F386" s="217" t="s">
        <v>58</v>
      </c>
      <c r="G386" s="217" t="s">
        <v>58</v>
      </c>
      <c r="H386" s="217" t="s">
        <v>58</v>
      </c>
      <c r="I386" s="217" t="s">
        <v>58</v>
      </c>
      <c r="J386" s="217" t="s">
        <v>58</v>
      </c>
      <c r="K386" s="217" t="s">
        <v>58</v>
      </c>
      <c r="L386" s="217"/>
      <c r="M386" s="261"/>
      <c r="N386" s="139"/>
      <c r="O386" s="139"/>
      <c r="P386" s="139"/>
      <c r="Q386" s="139"/>
      <c r="R386" s="139"/>
      <c r="S386" s="139"/>
      <c r="T386" s="139"/>
      <c r="U386" s="139"/>
      <c r="V386" s="139"/>
      <c r="W386" s="139"/>
      <c r="X386" s="139"/>
      <c r="Y386" s="139"/>
      <c r="Z386" s="139"/>
      <c r="AA386" s="139"/>
      <c r="AB386" s="139"/>
      <c r="AC386" s="139"/>
      <c r="AD386" s="139"/>
      <c r="AE386" s="139"/>
      <c r="AF386" s="139"/>
      <c r="AG386" s="139"/>
      <c r="AH386" s="139"/>
      <c r="AI386" s="139"/>
      <c r="AJ386" s="139"/>
    </row>
    <row r="387" spans="1:36" s="140" customFormat="1">
      <c r="A387" s="212"/>
      <c r="B387" s="213"/>
      <c r="C387" s="214" t="s">
        <v>58</v>
      </c>
      <c r="D387" s="215" t="s">
        <v>58</v>
      </c>
      <c r="E387" s="216"/>
      <c r="F387" s="217" t="s">
        <v>58</v>
      </c>
      <c r="G387" s="217" t="s">
        <v>58</v>
      </c>
      <c r="H387" s="217" t="s">
        <v>58</v>
      </c>
      <c r="I387" s="217" t="s">
        <v>58</v>
      </c>
      <c r="J387" s="217" t="s">
        <v>58</v>
      </c>
      <c r="K387" s="217" t="s">
        <v>58</v>
      </c>
      <c r="L387" s="217"/>
      <c r="M387" s="261"/>
      <c r="N387" s="139"/>
      <c r="O387" s="139"/>
      <c r="P387" s="139"/>
      <c r="Q387" s="139"/>
      <c r="R387" s="139"/>
      <c r="S387" s="139"/>
      <c r="T387" s="139"/>
      <c r="U387" s="139"/>
      <c r="V387" s="139"/>
      <c r="W387" s="139"/>
      <c r="X387" s="139"/>
      <c r="Y387" s="139"/>
      <c r="Z387" s="139"/>
      <c r="AA387" s="139"/>
      <c r="AB387" s="139"/>
      <c r="AC387" s="139"/>
      <c r="AD387" s="139"/>
      <c r="AE387" s="139"/>
      <c r="AF387" s="139"/>
      <c r="AG387" s="139"/>
      <c r="AH387" s="139"/>
      <c r="AI387" s="139"/>
      <c r="AJ387" s="139"/>
    </row>
    <row r="388" spans="1:36" s="140" customFormat="1">
      <c r="A388" s="212"/>
      <c r="B388" s="213"/>
      <c r="C388" s="214" t="s">
        <v>58</v>
      </c>
      <c r="D388" s="215" t="s">
        <v>58</v>
      </c>
      <c r="E388" s="216"/>
      <c r="F388" s="217" t="s">
        <v>58</v>
      </c>
      <c r="G388" s="217" t="s">
        <v>58</v>
      </c>
      <c r="H388" s="217" t="s">
        <v>58</v>
      </c>
      <c r="I388" s="217" t="s">
        <v>58</v>
      </c>
      <c r="J388" s="217" t="s">
        <v>58</v>
      </c>
      <c r="K388" s="217" t="s">
        <v>58</v>
      </c>
      <c r="L388" s="217"/>
      <c r="M388" s="261"/>
      <c r="N388" s="139"/>
      <c r="O388" s="139"/>
      <c r="P388" s="139"/>
      <c r="Q388" s="139"/>
      <c r="R388" s="139"/>
      <c r="S388" s="139"/>
      <c r="T388" s="139"/>
      <c r="U388" s="139"/>
      <c r="V388" s="139"/>
      <c r="W388" s="139"/>
      <c r="X388" s="139"/>
      <c r="Y388" s="139"/>
      <c r="Z388" s="139"/>
      <c r="AA388" s="139"/>
      <c r="AB388" s="139"/>
      <c r="AC388" s="139"/>
      <c r="AD388" s="139"/>
      <c r="AE388" s="139"/>
      <c r="AF388" s="139"/>
      <c r="AG388" s="139"/>
      <c r="AH388" s="139"/>
      <c r="AI388" s="139"/>
      <c r="AJ388" s="139"/>
    </row>
    <row r="389" spans="1:36" s="140" customFormat="1">
      <c r="A389" s="212"/>
      <c r="B389" s="213"/>
      <c r="C389" s="214" t="s">
        <v>58</v>
      </c>
      <c r="D389" s="215" t="s">
        <v>58</v>
      </c>
      <c r="E389" s="216"/>
      <c r="F389" s="217" t="s">
        <v>58</v>
      </c>
      <c r="G389" s="217" t="s">
        <v>58</v>
      </c>
      <c r="H389" s="217" t="s">
        <v>58</v>
      </c>
      <c r="I389" s="217" t="s">
        <v>58</v>
      </c>
      <c r="J389" s="217" t="s">
        <v>58</v>
      </c>
      <c r="K389" s="217" t="s">
        <v>58</v>
      </c>
      <c r="L389" s="217"/>
      <c r="M389" s="261"/>
      <c r="N389" s="139"/>
      <c r="O389" s="139"/>
      <c r="P389" s="139"/>
      <c r="Q389" s="139"/>
      <c r="R389" s="139"/>
      <c r="S389" s="139"/>
      <c r="T389" s="139"/>
      <c r="U389" s="139"/>
      <c r="V389" s="139"/>
      <c r="W389" s="139"/>
      <c r="X389" s="139"/>
      <c r="Y389" s="139"/>
      <c r="Z389" s="139"/>
      <c r="AA389" s="139"/>
      <c r="AB389" s="139"/>
      <c r="AC389" s="139"/>
      <c r="AD389" s="139"/>
      <c r="AE389" s="139"/>
      <c r="AF389" s="139"/>
      <c r="AG389" s="139"/>
      <c r="AH389" s="139"/>
      <c r="AI389" s="139"/>
      <c r="AJ389" s="139"/>
    </row>
    <row r="390" spans="1:36" s="140" customFormat="1">
      <c r="A390" s="212"/>
      <c r="B390" s="213"/>
      <c r="C390" s="214" t="s">
        <v>58</v>
      </c>
      <c r="D390" s="215" t="s">
        <v>58</v>
      </c>
      <c r="E390" s="216"/>
      <c r="F390" s="217" t="s">
        <v>58</v>
      </c>
      <c r="G390" s="217" t="s">
        <v>58</v>
      </c>
      <c r="H390" s="217" t="s">
        <v>58</v>
      </c>
      <c r="I390" s="217" t="s">
        <v>58</v>
      </c>
      <c r="J390" s="217" t="s">
        <v>58</v>
      </c>
      <c r="K390" s="217" t="s">
        <v>58</v>
      </c>
      <c r="L390" s="217"/>
      <c r="M390" s="261"/>
      <c r="N390" s="139"/>
      <c r="O390" s="139"/>
      <c r="P390" s="139"/>
      <c r="Q390" s="139"/>
      <c r="R390" s="139"/>
      <c r="S390" s="139"/>
      <c r="T390" s="139"/>
      <c r="U390" s="139"/>
      <c r="V390" s="139"/>
      <c r="W390" s="139"/>
      <c r="X390" s="139"/>
      <c r="Y390" s="139"/>
      <c r="Z390" s="139"/>
      <c r="AA390" s="139"/>
      <c r="AB390" s="139"/>
      <c r="AC390" s="139"/>
      <c r="AD390" s="139"/>
      <c r="AE390" s="139"/>
      <c r="AF390" s="139"/>
      <c r="AG390" s="139"/>
      <c r="AH390" s="139"/>
      <c r="AI390" s="139"/>
      <c r="AJ390" s="139"/>
    </row>
    <row r="391" spans="1:36" s="140" customFormat="1">
      <c r="A391" s="212"/>
      <c r="B391" s="213"/>
      <c r="C391" s="214" t="s">
        <v>58</v>
      </c>
      <c r="D391" s="215" t="s">
        <v>58</v>
      </c>
      <c r="E391" s="216"/>
      <c r="F391" s="217" t="s">
        <v>58</v>
      </c>
      <c r="G391" s="217" t="s">
        <v>58</v>
      </c>
      <c r="H391" s="217" t="s">
        <v>58</v>
      </c>
      <c r="I391" s="217" t="s">
        <v>58</v>
      </c>
      <c r="J391" s="217" t="s">
        <v>58</v>
      </c>
      <c r="K391" s="217" t="s">
        <v>58</v>
      </c>
      <c r="L391" s="217"/>
      <c r="M391" s="261"/>
      <c r="N391" s="139"/>
      <c r="O391" s="139"/>
      <c r="P391" s="139"/>
      <c r="Q391" s="139"/>
      <c r="R391" s="139"/>
      <c r="S391" s="139"/>
      <c r="T391" s="139"/>
      <c r="U391" s="139"/>
      <c r="V391" s="139"/>
      <c r="W391" s="139"/>
      <c r="X391" s="139"/>
      <c r="Y391" s="139"/>
      <c r="Z391" s="139"/>
      <c r="AA391" s="139"/>
      <c r="AB391" s="139"/>
      <c r="AC391" s="139"/>
      <c r="AD391" s="139"/>
      <c r="AE391" s="139"/>
      <c r="AF391" s="139"/>
      <c r="AG391" s="139"/>
      <c r="AH391" s="139"/>
      <c r="AI391" s="139"/>
      <c r="AJ391" s="139"/>
    </row>
    <row r="392" spans="1:36" s="140" customFormat="1">
      <c r="A392" s="212"/>
      <c r="B392" s="213"/>
      <c r="C392" s="214" t="s">
        <v>58</v>
      </c>
      <c r="D392" s="215" t="s">
        <v>58</v>
      </c>
      <c r="E392" s="216"/>
      <c r="F392" s="217" t="s">
        <v>58</v>
      </c>
      <c r="G392" s="217" t="s">
        <v>58</v>
      </c>
      <c r="H392" s="217" t="s">
        <v>58</v>
      </c>
      <c r="I392" s="217" t="s">
        <v>58</v>
      </c>
      <c r="J392" s="217" t="s">
        <v>58</v>
      </c>
      <c r="K392" s="217" t="s">
        <v>58</v>
      </c>
      <c r="L392" s="217"/>
      <c r="M392" s="261"/>
      <c r="N392" s="139"/>
      <c r="O392" s="139"/>
      <c r="P392" s="139"/>
      <c r="Q392" s="139"/>
      <c r="R392" s="139"/>
      <c r="S392" s="139"/>
      <c r="T392" s="139"/>
      <c r="U392" s="139"/>
      <c r="V392" s="139"/>
      <c r="W392" s="139"/>
      <c r="X392" s="139"/>
      <c r="Y392" s="139"/>
      <c r="Z392" s="139"/>
      <c r="AA392" s="139"/>
      <c r="AB392" s="139"/>
      <c r="AC392" s="139"/>
      <c r="AD392" s="139"/>
      <c r="AE392" s="139"/>
      <c r="AF392" s="139"/>
      <c r="AG392" s="139"/>
      <c r="AH392" s="139"/>
      <c r="AI392" s="139"/>
      <c r="AJ392" s="139"/>
    </row>
    <row r="393" spans="1:36" s="140" customFormat="1">
      <c r="A393" s="212"/>
      <c r="B393" s="213"/>
      <c r="C393" s="214" t="s">
        <v>58</v>
      </c>
      <c r="D393" s="215" t="s">
        <v>58</v>
      </c>
      <c r="E393" s="216"/>
      <c r="F393" s="217" t="s">
        <v>58</v>
      </c>
      <c r="G393" s="217" t="s">
        <v>58</v>
      </c>
      <c r="H393" s="217" t="s">
        <v>58</v>
      </c>
      <c r="I393" s="217" t="s">
        <v>58</v>
      </c>
      <c r="J393" s="217" t="s">
        <v>58</v>
      </c>
      <c r="K393" s="217" t="s">
        <v>58</v>
      </c>
      <c r="L393" s="217"/>
      <c r="M393" s="261"/>
      <c r="N393" s="139"/>
      <c r="O393" s="139"/>
      <c r="P393" s="139"/>
      <c r="Q393" s="139"/>
      <c r="R393" s="139"/>
      <c r="S393" s="139"/>
      <c r="T393" s="139"/>
      <c r="U393" s="139"/>
      <c r="V393" s="139"/>
      <c r="W393" s="139"/>
      <c r="X393" s="139"/>
      <c r="Y393" s="139"/>
      <c r="Z393" s="139"/>
      <c r="AA393" s="139"/>
      <c r="AB393" s="139"/>
      <c r="AC393" s="139"/>
      <c r="AD393" s="139"/>
      <c r="AE393" s="139"/>
      <c r="AF393" s="139"/>
      <c r="AG393" s="139"/>
      <c r="AH393" s="139"/>
      <c r="AI393" s="139"/>
      <c r="AJ393" s="139"/>
    </row>
    <row r="394" spans="1:36" s="140" customFormat="1">
      <c r="A394" s="212"/>
      <c r="B394" s="213"/>
      <c r="C394" s="214" t="s">
        <v>58</v>
      </c>
      <c r="D394" s="215" t="s">
        <v>58</v>
      </c>
      <c r="E394" s="216"/>
      <c r="F394" s="217" t="s">
        <v>58</v>
      </c>
      <c r="G394" s="217" t="s">
        <v>58</v>
      </c>
      <c r="H394" s="217" t="s">
        <v>58</v>
      </c>
      <c r="I394" s="217" t="s">
        <v>58</v>
      </c>
      <c r="J394" s="217" t="s">
        <v>58</v>
      </c>
      <c r="K394" s="217" t="s">
        <v>58</v>
      </c>
      <c r="L394" s="217"/>
      <c r="M394" s="261"/>
      <c r="N394" s="139"/>
      <c r="O394" s="139"/>
      <c r="P394" s="139"/>
      <c r="Q394" s="139"/>
      <c r="R394" s="139"/>
      <c r="S394" s="139"/>
      <c r="T394" s="139"/>
      <c r="U394" s="139"/>
      <c r="V394" s="139"/>
      <c r="W394" s="139"/>
      <c r="X394" s="139"/>
      <c r="Y394" s="139"/>
      <c r="Z394" s="139"/>
      <c r="AA394" s="139"/>
      <c r="AB394" s="139"/>
      <c r="AC394" s="139"/>
      <c r="AD394" s="139"/>
      <c r="AE394" s="139"/>
      <c r="AF394" s="139"/>
      <c r="AG394" s="139"/>
      <c r="AH394" s="139"/>
      <c r="AI394" s="139"/>
      <c r="AJ394" s="139"/>
    </row>
    <row r="395" spans="1:36" s="140" customFormat="1">
      <c r="A395" s="212"/>
      <c r="B395" s="213"/>
      <c r="C395" s="214" t="s">
        <v>58</v>
      </c>
      <c r="D395" s="215" t="s">
        <v>58</v>
      </c>
      <c r="E395" s="216"/>
      <c r="F395" s="217" t="s">
        <v>58</v>
      </c>
      <c r="G395" s="217" t="s">
        <v>58</v>
      </c>
      <c r="H395" s="217" t="s">
        <v>58</v>
      </c>
      <c r="I395" s="217" t="s">
        <v>58</v>
      </c>
      <c r="J395" s="217" t="s">
        <v>58</v>
      </c>
      <c r="K395" s="217" t="s">
        <v>58</v>
      </c>
      <c r="L395" s="217"/>
      <c r="M395" s="261"/>
      <c r="N395" s="139"/>
      <c r="O395" s="139"/>
      <c r="P395" s="139"/>
      <c r="Q395" s="139"/>
      <c r="R395" s="139"/>
      <c r="S395" s="139"/>
      <c r="T395" s="139"/>
      <c r="U395" s="139"/>
      <c r="V395" s="139"/>
      <c r="W395" s="139"/>
      <c r="X395" s="139"/>
      <c r="Y395" s="139"/>
      <c r="Z395" s="139"/>
      <c r="AA395" s="139"/>
      <c r="AB395" s="139"/>
      <c r="AC395" s="139"/>
      <c r="AD395" s="139"/>
      <c r="AE395" s="139"/>
      <c r="AF395" s="139"/>
      <c r="AG395" s="139"/>
      <c r="AH395" s="139"/>
      <c r="AI395" s="139"/>
      <c r="AJ395" s="139"/>
    </row>
    <row r="396" spans="1:36" s="140" customFormat="1">
      <c r="A396" s="212"/>
      <c r="B396" s="213"/>
      <c r="C396" s="214" t="s">
        <v>58</v>
      </c>
      <c r="D396" s="215" t="s">
        <v>58</v>
      </c>
      <c r="E396" s="216"/>
      <c r="F396" s="217" t="s">
        <v>58</v>
      </c>
      <c r="G396" s="217" t="s">
        <v>58</v>
      </c>
      <c r="H396" s="217" t="s">
        <v>58</v>
      </c>
      <c r="I396" s="217" t="s">
        <v>58</v>
      </c>
      <c r="J396" s="217" t="s">
        <v>58</v>
      </c>
      <c r="K396" s="217" t="s">
        <v>58</v>
      </c>
      <c r="L396" s="217"/>
      <c r="M396" s="261"/>
      <c r="N396" s="139"/>
      <c r="O396" s="139"/>
      <c r="P396" s="139"/>
      <c r="Q396" s="139"/>
      <c r="R396" s="139"/>
      <c r="S396" s="139"/>
      <c r="T396" s="139"/>
      <c r="U396" s="139"/>
      <c r="V396" s="139"/>
      <c r="W396" s="139"/>
      <c r="X396" s="139"/>
      <c r="Y396" s="139"/>
      <c r="Z396" s="139"/>
      <c r="AA396" s="139"/>
      <c r="AB396" s="139"/>
      <c r="AC396" s="139"/>
      <c r="AD396" s="139"/>
      <c r="AE396" s="139"/>
      <c r="AF396" s="139"/>
      <c r="AG396" s="139"/>
      <c r="AH396" s="139"/>
      <c r="AI396" s="139"/>
      <c r="AJ396" s="139"/>
    </row>
    <row r="397" spans="1:36" s="140" customFormat="1">
      <c r="A397" s="212"/>
      <c r="B397" s="213"/>
      <c r="C397" s="214" t="s">
        <v>58</v>
      </c>
      <c r="D397" s="215" t="s">
        <v>58</v>
      </c>
      <c r="E397" s="216"/>
      <c r="F397" s="217" t="s">
        <v>58</v>
      </c>
      <c r="G397" s="217" t="s">
        <v>58</v>
      </c>
      <c r="H397" s="217" t="s">
        <v>58</v>
      </c>
      <c r="I397" s="217" t="s">
        <v>58</v>
      </c>
      <c r="J397" s="217" t="s">
        <v>58</v>
      </c>
      <c r="K397" s="217" t="s">
        <v>58</v>
      </c>
      <c r="L397" s="217"/>
      <c r="M397" s="261"/>
      <c r="N397" s="139"/>
      <c r="O397" s="139"/>
      <c r="P397" s="139"/>
      <c r="Q397" s="139"/>
      <c r="R397" s="139"/>
      <c r="S397" s="139"/>
      <c r="T397" s="139"/>
      <c r="U397" s="139"/>
      <c r="V397" s="139"/>
      <c r="W397" s="139"/>
      <c r="X397" s="139"/>
      <c r="Y397" s="139"/>
      <c r="Z397" s="139"/>
      <c r="AA397" s="139"/>
      <c r="AB397" s="139"/>
      <c r="AC397" s="139"/>
      <c r="AD397" s="139"/>
      <c r="AE397" s="139"/>
      <c r="AF397" s="139"/>
      <c r="AG397" s="139"/>
      <c r="AH397" s="139"/>
      <c r="AI397" s="139"/>
      <c r="AJ397" s="139"/>
    </row>
    <row r="398" spans="1:36" s="140" customFormat="1">
      <c r="A398" s="212"/>
      <c r="B398" s="213"/>
      <c r="C398" s="214" t="s">
        <v>58</v>
      </c>
      <c r="D398" s="215" t="s">
        <v>58</v>
      </c>
      <c r="E398" s="216"/>
      <c r="F398" s="217" t="s">
        <v>58</v>
      </c>
      <c r="G398" s="217" t="s">
        <v>58</v>
      </c>
      <c r="H398" s="217" t="s">
        <v>58</v>
      </c>
      <c r="I398" s="217" t="s">
        <v>58</v>
      </c>
      <c r="J398" s="217" t="s">
        <v>58</v>
      </c>
      <c r="K398" s="217" t="s">
        <v>58</v>
      </c>
      <c r="L398" s="217"/>
      <c r="M398" s="261"/>
      <c r="N398" s="139"/>
      <c r="O398" s="139"/>
      <c r="P398" s="139"/>
      <c r="Q398" s="139"/>
      <c r="R398" s="139"/>
      <c r="S398" s="139"/>
      <c r="T398" s="139"/>
      <c r="U398" s="139"/>
      <c r="V398" s="139"/>
      <c r="W398" s="139"/>
      <c r="X398" s="139"/>
      <c r="Y398" s="139"/>
      <c r="Z398" s="139"/>
      <c r="AA398" s="139"/>
      <c r="AB398" s="139"/>
      <c r="AC398" s="139"/>
      <c r="AD398" s="139"/>
      <c r="AE398" s="139"/>
      <c r="AF398" s="139"/>
      <c r="AG398" s="139"/>
      <c r="AH398" s="139"/>
      <c r="AI398" s="139"/>
      <c r="AJ398" s="139"/>
    </row>
    <row r="399" spans="1:36" s="140" customFormat="1">
      <c r="A399" s="212"/>
      <c r="B399" s="213"/>
      <c r="C399" s="214" t="s">
        <v>58</v>
      </c>
      <c r="D399" s="215" t="s">
        <v>58</v>
      </c>
      <c r="E399" s="216"/>
      <c r="F399" s="217" t="s">
        <v>58</v>
      </c>
      <c r="G399" s="217" t="s">
        <v>58</v>
      </c>
      <c r="H399" s="217" t="s">
        <v>58</v>
      </c>
      <c r="I399" s="217" t="s">
        <v>58</v>
      </c>
      <c r="J399" s="217" t="s">
        <v>58</v>
      </c>
      <c r="K399" s="217" t="s">
        <v>58</v>
      </c>
      <c r="L399" s="217"/>
      <c r="M399" s="261"/>
      <c r="N399" s="139"/>
      <c r="O399" s="139"/>
      <c r="P399" s="139"/>
      <c r="Q399" s="139"/>
      <c r="R399" s="139"/>
      <c r="S399" s="139"/>
      <c r="T399" s="139"/>
      <c r="U399" s="139"/>
      <c r="V399" s="139"/>
      <c r="W399" s="139"/>
      <c r="X399" s="139"/>
      <c r="Y399" s="139"/>
      <c r="Z399" s="139"/>
      <c r="AA399" s="139"/>
      <c r="AB399" s="139"/>
      <c r="AC399" s="139"/>
      <c r="AD399" s="139"/>
      <c r="AE399" s="139"/>
      <c r="AF399" s="139"/>
      <c r="AG399" s="139"/>
      <c r="AH399" s="139"/>
      <c r="AI399" s="139"/>
      <c r="AJ399" s="139"/>
    </row>
    <row r="400" spans="1:36" s="140" customFormat="1">
      <c r="A400" s="212"/>
      <c r="B400" s="213"/>
      <c r="C400" s="214" t="s">
        <v>58</v>
      </c>
      <c r="D400" s="215" t="s">
        <v>58</v>
      </c>
      <c r="E400" s="216"/>
      <c r="F400" s="217" t="s">
        <v>58</v>
      </c>
      <c r="G400" s="217" t="s">
        <v>58</v>
      </c>
      <c r="H400" s="217" t="s">
        <v>58</v>
      </c>
      <c r="I400" s="217" t="s">
        <v>58</v>
      </c>
      <c r="J400" s="217" t="s">
        <v>58</v>
      </c>
      <c r="K400" s="217" t="s">
        <v>58</v>
      </c>
      <c r="L400" s="217"/>
      <c r="M400" s="261"/>
      <c r="N400" s="139"/>
      <c r="O400" s="139"/>
      <c r="P400" s="139"/>
      <c r="Q400" s="139"/>
      <c r="R400" s="139"/>
      <c r="S400" s="139"/>
      <c r="T400" s="139"/>
      <c r="U400" s="139"/>
      <c r="V400" s="139"/>
      <c r="W400" s="139"/>
      <c r="X400" s="139"/>
      <c r="Y400" s="139"/>
      <c r="Z400" s="139"/>
      <c r="AA400" s="139"/>
      <c r="AB400" s="139"/>
      <c r="AC400" s="139"/>
      <c r="AD400" s="139"/>
      <c r="AE400" s="139"/>
      <c r="AF400" s="139"/>
      <c r="AG400" s="139"/>
      <c r="AH400" s="139"/>
      <c r="AI400" s="139"/>
      <c r="AJ400" s="139"/>
    </row>
    <row r="401" spans="1:36" s="140" customFormat="1">
      <c r="A401" s="212"/>
      <c r="B401" s="213"/>
      <c r="C401" s="214" t="s">
        <v>58</v>
      </c>
      <c r="D401" s="215" t="s">
        <v>58</v>
      </c>
      <c r="E401" s="216"/>
      <c r="F401" s="217" t="s">
        <v>58</v>
      </c>
      <c r="G401" s="217" t="s">
        <v>58</v>
      </c>
      <c r="H401" s="217" t="s">
        <v>58</v>
      </c>
      <c r="I401" s="217" t="s">
        <v>58</v>
      </c>
      <c r="J401" s="217" t="s">
        <v>58</v>
      </c>
      <c r="K401" s="217" t="s">
        <v>58</v>
      </c>
      <c r="L401" s="217"/>
      <c r="M401" s="261"/>
      <c r="N401" s="139"/>
      <c r="O401" s="139"/>
      <c r="P401" s="139"/>
      <c r="Q401" s="139"/>
      <c r="R401" s="139"/>
      <c r="S401" s="139"/>
      <c r="T401" s="139"/>
      <c r="U401" s="139"/>
      <c r="V401" s="139"/>
      <c r="W401" s="139"/>
      <c r="X401" s="139"/>
      <c r="Y401" s="139"/>
      <c r="Z401" s="139"/>
      <c r="AA401" s="139"/>
      <c r="AB401" s="139"/>
      <c r="AC401" s="139"/>
      <c r="AD401" s="139"/>
      <c r="AE401" s="139"/>
      <c r="AF401" s="139"/>
      <c r="AG401" s="139"/>
      <c r="AH401" s="139"/>
      <c r="AI401" s="139"/>
      <c r="AJ401" s="139"/>
    </row>
    <row r="402" spans="1:36" s="140" customFormat="1">
      <c r="A402" s="212"/>
      <c r="B402" s="213"/>
      <c r="C402" s="214" t="s">
        <v>58</v>
      </c>
      <c r="D402" s="215" t="s">
        <v>58</v>
      </c>
      <c r="E402" s="216"/>
      <c r="F402" s="217" t="s">
        <v>58</v>
      </c>
      <c r="G402" s="217" t="s">
        <v>58</v>
      </c>
      <c r="H402" s="217" t="s">
        <v>58</v>
      </c>
      <c r="I402" s="217" t="s">
        <v>58</v>
      </c>
      <c r="J402" s="217" t="s">
        <v>58</v>
      </c>
      <c r="K402" s="217" t="s">
        <v>58</v>
      </c>
      <c r="L402" s="217"/>
      <c r="M402" s="261"/>
      <c r="N402" s="139"/>
      <c r="O402" s="139"/>
      <c r="P402" s="139"/>
      <c r="Q402" s="139"/>
      <c r="R402" s="139"/>
      <c r="S402" s="139"/>
      <c r="T402" s="139"/>
      <c r="U402" s="139"/>
      <c r="V402" s="139"/>
      <c r="W402" s="139"/>
      <c r="X402" s="139"/>
      <c r="Y402" s="139"/>
      <c r="Z402" s="139"/>
      <c r="AA402" s="139"/>
      <c r="AB402" s="139"/>
      <c r="AC402" s="139"/>
      <c r="AD402" s="139"/>
      <c r="AE402" s="139"/>
      <c r="AF402" s="139"/>
      <c r="AG402" s="139"/>
      <c r="AH402" s="139"/>
      <c r="AI402" s="139"/>
      <c r="AJ402" s="139"/>
    </row>
    <row r="403" spans="1:36" s="140" customFormat="1">
      <c r="A403" s="212"/>
      <c r="B403" s="213"/>
      <c r="C403" s="214" t="s">
        <v>58</v>
      </c>
      <c r="D403" s="215" t="s">
        <v>58</v>
      </c>
      <c r="E403" s="216"/>
      <c r="F403" s="217" t="s">
        <v>58</v>
      </c>
      <c r="G403" s="217" t="s">
        <v>58</v>
      </c>
      <c r="H403" s="217" t="s">
        <v>58</v>
      </c>
      <c r="I403" s="217" t="s">
        <v>58</v>
      </c>
      <c r="J403" s="217" t="s">
        <v>58</v>
      </c>
      <c r="K403" s="217" t="s">
        <v>58</v>
      </c>
      <c r="L403" s="217"/>
      <c r="M403" s="261"/>
      <c r="N403" s="139"/>
      <c r="O403" s="139"/>
      <c r="P403" s="139"/>
      <c r="Q403" s="139"/>
      <c r="R403" s="139"/>
      <c r="S403" s="139"/>
      <c r="T403" s="139"/>
      <c r="U403" s="139"/>
      <c r="V403" s="139"/>
      <c r="W403" s="139"/>
      <c r="X403" s="139"/>
      <c r="Y403" s="139"/>
      <c r="Z403" s="139"/>
      <c r="AA403" s="139"/>
      <c r="AB403" s="139"/>
      <c r="AC403" s="139"/>
      <c r="AD403" s="139"/>
      <c r="AE403" s="139"/>
      <c r="AF403" s="139"/>
      <c r="AG403" s="139"/>
      <c r="AH403" s="139"/>
      <c r="AI403" s="139"/>
      <c r="AJ403" s="139"/>
    </row>
    <row r="404" spans="1:36" s="140" customFormat="1">
      <c r="A404" s="212"/>
      <c r="B404" s="213"/>
      <c r="C404" s="214" t="s">
        <v>58</v>
      </c>
      <c r="D404" s="215" t="s">
        <v>58</v>
      </c>
      <c r="E404" s="216"/>
      <c r="F404" s="217" t="s">
        <v>58</v>
      </c>
      <c r="G404" s="217" t="s">
        <v>58</v>
      </c>
      <c r="H404" s="217" t="s">
        <v>58</v>
      </c>
      <c r="I404" s="217" t="s">
        <v>58</v>
      </c>
      <c r="J404" s="217" t="s">
        <v>58</v>
      </c>
      <c r="K404" s="217" t="s">
        <v>58</v>
      </c>
      <c r="L404" s="217"/>
      <c r="M404" s="261"/>
      <c r="N404" s="139"/>
      <c r="O404" s="139"/>
      <c r="P404" s="139"/>
      <c r="Q404" s="139"/>
      <c r="R404" s="139"/>
      <c r="S404" s="139"/>
      <c r="T404" s="139"/>
      <c r="U404" s="139"/>
      <c r="V404" s="139"/>
      <c r="W404" s="139"/>
      <c r="X404" s="139"/>
      <c r="Y404" s="139"/>
      <c r="Z404" s="139"/>
      <c r="AA404" s="139"/>
      <c r="AB404" s="139"/>
      <c r="AC404" s="139"/>
      <c r="AD404" s="139"/>
      <c r="AE404" s="139"/>
      <c r="AF404" s="139"/>
      <c r="AG404" s="139"/>
      <c r="AH404" s="139"/>
      <c r="AI404" s="139"/>
      <c r="AJ404" s="139"/>
    </row>
    <row r="405" spans="1:36" s="140" customFormat="1">
      <c r="A405" s="212"/>
      <c r="B405" s="213"/>
      <c r="C405" s="214" t="s">
        <v>58</v>
      </c>
      <c r="D405" s="215" t="s">
        <v>58</v>
      </c>
      <c r="E405" s="216"/>
      <c r="F405" s="217" t="s">
        <v>58</v>
      </c>
      <c r="G405" s="217" t="s">
        <v>58</v>
      </c>
      <c r="H405" s="217" t="s">
        <v>58</v>
      </c>
      <c r="I405" s="217" t="s">
        <v>58</v>
      </c>
      <c r="J405" s="217" t="s">
        <v>58</v>
      </c>
      <c r="K405" s="217" t="s">
        <v>58</v>
      </c>
      <c r="L405" s="217"/>
      <c r="M405" s="261"/>
      <c r="N405" s="139"/>
      <c r="O405" s="139"/>
      <c r="P405" s="139"/>
      <c r="Q405" s="139"/>
      <c r="R405" s="139"/>
      <c r="S405" s="139"/>
      <c r="T405" s="139"/>
      <c r="U405" s="139"/>
      <c r="V405" s="139"/>
      <c r="W405" s="139"/>
      <c r="X405" s="139"/>
      <c r="Y405" s="139"/>
      <c r="Z405" s="139"/>
      <c r="AA405" s="139"/>
      <c r="AB405" s="139"/>
      <c r="AC405" s="139"/>
      <c r="AD405" s="139"/>
      <c r="AE405" s="139"/>
      <c r="AF405" s="139"/>
      <c r="AG405" s="139"/>
      <c r="AH405" s="139"/>
      <c r="AI405" s="139"/>
      <c r="AJ405" s="139"/>
    </row>
    <row r="406" spans="1:36" s="140" customFormat="1">
      <c r="A406" s="212"/>
      <c r="B406" s="213"/>
      <c r="C406" s="214" t="s">
        <v>58</v>
      </c>
      <c r="D406" s="215" t="s">
        <v>58</v>
      </c>
      <c r="E406" s="216"/>
      <c r="F406" s="217" t="s">
        <v>58</v>
      </c>
      <c r="G406" s="217" t="s">
        <v>58</v>
      </c>
      <c r="H406" s="217" t="s">
        <v>58</v>
      </c>
      <c r="I406" s="217" t="s">
        <v>58</v>
      </c>
      <c r="J406" s="217" t="s">
        <v>58</v>
      </c>
      <c r="K406" s="217" t="s">
        <v>58</v>
      </c>
      <c r="L406" s="217"/>
      <c r="M406" s="261"/>
      <c r="N406" s="139"/>
      <c r="O406" s="139"/>
      <c r="P406" s="139"/>
      <c r="Q406" s="139"/>
      <c r="R406" s="139"/>
      <c r="S406" s="139"/>
      <c r="T406" s="139"/>
      <c r="U406" s="139"/>
      <c r="V406" s="139"/>
      <c r="W406" s="139"/>
      <c r="X406" s="139"/>
      <c r="Y406" s="139"/>
      <c r="Z406" s="139"/>
      <c r="AA406" s="139"/>
      <c r="AB406" s="139"/>
      <c r="AC406" s="139"/>
      <c r="AD406" s="139"/>
      <c r="AE406" s="139"/>
      <c r="AF406" s="139"/>
      <c r="AG406" s="139"/>
      <c r="AH406" s="139"/>
      <c r="AI406" s="139"/>
      <c r="AJ406" s="139"/>
    </row>
    <row r="407" spans="1:36" s="140" customFormat="1">
      <c r="A407" s="212"/>
      <c r="B407" s="213"/>
      <c r="C407" s="214" t="s">
        <v>58</v>
      </c>
      <c r="D407" s="215" t="s">
        <v>58</v>
      </c>
      <c r="E407" s="216"/>
      <c r="F407" s="217" t="s">
        <v>58</v>
      </c>
      <c r="G407" s="217" t="s">
        <v>58</v>
      </c>
      <c r="H407" s="217" t="s">
        <v>58</v>
      </c>
      <c r="I407" s="217" t="s">
        <v>58</v>
      </c>
      <c r="J407" s="217" t="s">
        <v>58</v>
      </c>
      <c r="K407" s="217" t="s">
        <v>58</v>
      </c>
      <c r="L407" s="217"/>
      <c r="M407" s="261"/>
      <c r="N407" s="139"/>
      <c r="O407" s="139"/>
      <c r="P407" s="139"/>
      <c r="Q407" s="139"/>
      <c r="R407" s="139"/>
      <c r="S407" s="139"/>
      <c r="T407" s="139"/>
      <c r="U407" s="139"/>
      <c r="V407" s="139"/>
      <c r="W407" s="139"/>
      <c r="X407" s="139"/>
      <c r="Y407" s="139"/>
      <c r="Z407" s="139"/>
      <c r="AA407" s="139"/>
      <c r="AB407" s="139"/>
      <c r="AC407" s="139"/>
      <c r="AD407" s="139"/>
      <c r="AE407" s="139"/>
      <c r="AF407" s="139"/>
      <c r="AG407" s="139"/>
      <c r="AH407" s="139"/>
      <c r="AI407" s="139"/>
      <c r="AJ407" s="139"/>
    </row>
    <row r="408" spans="1:36" s="140" customFormat="1">
      <c r="A408" s="212"/>
      <c r="B408" s="213"/>
      <c r="C408" s="214" t="s">
        <v>58</v>
      </c>
      <c r="D408" s="215" t="s">
        <v>58</v>
      </c>
      <c r="E408" s="216"/>
      <c r="F408" s="217" t="s">
        <v>58</v>
      </c>
      <c r="G408" s="217" t="s">
        <v>58</v>
      </c>
      <c r="H408" s="217" t="s">
        <v>58</v>
      </c>
      <c r="I408" s="217" t="s">
        <v>58</v>
      </c>
      <c r="J408" s="217" t="s">
        <v>58</v>
      </c>
      <c r="K408" s="217" t="s">
        <v>58</v>
      </c>
      <c r="L408" s="217"/>
      <c r="M408" s="261"/>
      <c r="N408" s="139"/>
      <c r="O408" s="139"/>
      <c r="P408" s="139"/>
      <c r="Q408" s="139"/>
      <c r="R408" s="139"/>
      <c r="S408" s="139"/>
      <c r="T408" s="139"/>
      <c r="U408" s="139"/>
      <c r="V408" s="139"/>
      <c r="W408" s="139"/>
      <c r="X408" s="139"/>
      <c r="Y408" s="139"/>
      <c r="Z408" s="139"/>
      <c r="AA408" s="139"/>
      <c r="AB408" s="139"/>
      <c r="AC408" s="139"/>
      <c r="AD408" s="139"/>
      <c r="AE408" s="139"/>
      <c r="AF408" s="139"/>
      <c r="AG408" s="139"/>
      <c r="AH408" s="139"/>
      <c r="AI408" s="139"/>
      <c r="AJ408" s="139"/>
    </row>
    <row r="409" spans="1:36" s="140" customFormat="1">
      <c r="A409" s="212"/>
      <c r="B409" s="213"/>
      <c r="C409" s="214" t="s">
        <v>58</v>
      </c>
      <c r="D409" s="215" t="s">
        <v>58</v>
      </c>
      <c r="E409" s="216"/>
      <c r="F409" s="217" t="s">
        <v>58</v>
      </c>
      <c r="G409" s="217" t="s">
        <v>58</v>
      </c>
      <c r="H409" s="217" t="s">
        <v>58</v>
      </c>
      <c r="I409" s="217" t="s">
        <v>58</v>
      </c>
      <c r="J409" s="217" t="s">
        <v>58</v>
      </c>
      <c r="K409" s="217" t="s">
        <v>58</v>
      </c>
      <c r="L409" s="217"/>
      <c r="M409" s="261"/>
      <c r="N409" s="139"/>
      <c r="O409" s="139"/>
      <c r="P409" s="139"/>
      <c r="Q409" s="139"/>
      <c r="R409" s="139"/>
      <c r="S409" s="139"/>
      <c r="T409" s="139"/>
      <c r="U409" s="139"/>
      <c r="V409" s="139"/>
      <c r="W409" s="139"/>
      <c r="X409" s="139"/>
      <c r="Y409" s="139"/>
      <c r="Z409" s="139"/>
      <c r="AA409" s="139"/>
      <c r="AB409" s="139"/>
      <c r="AC409" s="139"/>
      <c r="AD409" s="139"/>
      <c r="AE409" s="139"/>
      <c r="AF409" s="139"/>
      <c r="AG409" s="139"/>
      <c r="AH409" s="139"/>
      <c r="AI409" s="139"/>
      <c r="AJ409" s="139"/>
    </row>
    <row r="410" spans="1:36" s="140" customFormat="1">
      <c r="A410" s="212"/>
      <c r="B410" s="213"/>
      <c r="C410" s="214" t="s">
        <v>58</v>
      </c>
      <c r="D410" s="215" t="s">
        <v>58</v>
      </c>
      <c r="E410" s="216"/>
      <c r="F410" s="217" t="s">
        <v>58</v>
      </c>
      <c r="G410" s="217" t="s">
        <v>58</v>
      </c>
      <c r="H410" s="217" t="s">
        <v>58</v>
      </c>
      <c r="I410" s="217" t="s">
        <v>58</v>
      </c>
      <c r="J410" s="217" t="s">
        <v>58</v>
      </c>
      <c r="K410" s="217" t="s">
        <v>58</v>
      </c>
      <c r="L410" s="217"/>
      <c r="M410" s="261"/>
      <c r="N410" s="139"/>
      <c r="O410" s="139"/>
      <c r="P410" s="139"/>
      <c r="Q410" s="139"/>
      <c r="R410" s="139"/>
      <c r="S410" s="139"/>
      <c r="T410" s="139"/>
      <c r="U410" s="139"/>
      <c r="V410" s="139"/>
      <c r="W410" s="139"/>
      <c r="X410" s="139"/>
      <c r="Y410" s="139"/>
      <c r="Z410" s="139"/>
      <c r="AA410" s="139"/>
      <c r="AB410" s="139"/>
      <c r="AC410" s="139"/>
      <c r="AD410" s="139"/>
      <c r="AE410" s="139"/>
      <c r="AF410" s="139"/>
      <c r="AG410" s="139"/>
      <c r="AH410" s="139"/>
      <c r="AI410" s="139"/>
      <c r="AJ410" s="139"/>
    </row>
    <row r="411" spans="1:36" s="140" customFormat="1">
      <c r="A411" s="212"/>
      <c r="B411" s="213"/>
      <c r="C411" s="214" t="s">
        <v>58</v>
      </c>
      <c r="D411" s="215" t="s">
        <v>58</v>
      </c>
      <c r="E411" s="216"/>
      <c r="F411" s="217" t="s">
        <v>58</v>
      </c>
      <c r="G411" s="217" t="s">
        <v>58</v>
      </c>
      <c r="H411" s="217" t="s">
        <v>58</v>
      </c>
      <c r="I411" s="217" t="s">
        <v>58</v>
      </c>
      <c r="J411" s="217" t="s">
        <v>58</v>
      </c>
      <c r="K411" s="217" t="s">
        <v>58</v>
      </c>
      <c r="L411" s="217"/>
      <c r="M411" s="261"/>
      <c r="N411" s="139"/>
      <c r="O411" s="139"/>
      <c r="P411" s="139"/>
      <c r="Q411" s="139"/>
      <c r="R411" s="139"/>
      <c r="S411" s="139"/>
      <c r="T411" s="139"/>
      <c r="U411" s="139"/>
      <c r="V411" s="139"/>
      <c r="W411" s="139"/>
      <c r="X411" s="139"/>
      <c r="Y411" s="139"/>
      <c r="Z411" s="139"/>
      <c r="AA411" s="139"/>
      <c r="AB411" s="139"/>
      <c r="AC411" s="139"/>
      <c r="AD411" s="139"/>
      <c r="AE411" s="139"/>
      <c r="AF411" s="139"/>
      <c r="AG411" s="139"/>
      <c r="AH411" s="139"/>
      <c r="AI411" s="139"/>
      <c r="AJ411" s="139"/>
    </row>
    <row r="412" spans="1:36" s="140" customFormat="1">
      <c r="A412" s="212"/>
      <c r="B412" s="213"/>
      <c r="C412" s="214" t="s">
        <v>58</v>
      </c>
      <c r="D412" s="215" t="s">
        <v>58</v>
      </c>
      <c r="E412" s="216"/>
      <c r="F412" s="217" t="s">
        <v>58</v>
      </c>
      <c r="G412" s="217" t="s">
        <v>58</v>
      </c>
      <c r="H412" s="217" t="s">
        <v>58</v>
      </c>
      <c r="I412" s="217" t="s">
        <v>58</v>
      </c>
      <c r="J412" s="217" t="s">
        <v>58</v>
      </c>
      <c r="K412" s="217" t="s">
        <v>58</v>
      </c>
      <c r="L412" s="217"/>
      <c r="M412" s="261"/>
      <c r="N412" s="139"/>
      <c r="O412" s="139"/>
      <c r="P412" s="139"/>
      <c r="Q412" s="139"/>
      <c r="R412" s="139"/>
      <c r="S412" s="139"/>
      <c r="T412" s="139"/>
      <c r="U412" s="139"/>
      <c r="V412" s="139"/>
      <c r="W412" s="139"/>
      <c r="X412" s="139"/>
      <c r="Y412" s="139"/>
      <c r="Z412" s="139"/>
      <c r="AA412" s="139"/>
      <c r="AB412" s="139"/>
      <c r="AC412" s="139"/>
      <c r="AD412" s="139"/>
      <c r="AE412" s="139"/>
      <c r="AF412" s="139"/>
      <c r="AG412" s="139"/>
      <c r="AH412" s="139"/>
      <c r="AI412" s="139"/>
      <c r="AJ412" s="139"/>
    </row>
    <row r="413" spans="1:36" s="140" customFormat="1">
      <c r="A413" s="212"/>
      <c r="B413" s="213"/>
      <c r="C413" s="214" t="s">
        <v>58</v>
      </c>
      <c r="D413" s="215" t="s">
        <v>58</v>
      </c>
      <c r="E413" s="216"/>
      <c r="F413" s="217" t="s">
        <v>58</v>
      </c>
      <c r="G413" s="217" t="s">
        <v>58</v>
      </c>
      <c r="H413" s="217" t="s">
        <v>58</v>
      </c>
      <c r="I413" s="217" t="s">
        <v>58</v>
      </c>
      <c r="J413" s="217" t="s">
        <v>58</v>
      </c>
      <c r="K413" s="217" t="s">
        <v>58</v>
      </c>
      <c r="L413" s="217"/>
      <c r="M413" s="261"/>
      <c r="N413" s="139"/>
      <c r="O413" s="139"/>
      <c r="P413" s="139"/>
      <c r="Q413" s="139"/>
      <c r="R413" s="139"/>
      <c r="S413" s="139"/>
      <c r="T413" s="139"/>
      <c r="U413" s="139"/>
      <c r="V413" s="139"/>
      <c r="W413" s="139"/>
      <c r="X413" s="139"/>
      <c r="Y413" s="139"/>
      <c r="Z413" s="139"/>
      <c r="AA413" s="139"/>
      <c r="AB413" s="139"/>
      <c r="AC413" s="139"/>
      <c r="AD413" s="139"/>
      <c r="AE413" s="139"/>
      <c r="AF413" s="139"/>
      <c r="AG413" s="139"/>
      <c r="AH413" s="139"/>
      <c r="AI413" s="139"/>
      <c r="AJ413" s="139"/>
    </row>
    <row r="414" spans="1:36" s="140" customFormat="1">
      <c r="A414" s="212"/>
      <c r="B414" s="213"/>
      <c r="C414" s="214" t="s">
        <v>58</v>
      </c>
      <c r="D414" s="215" t="s">
        <v>58</v>
      </c>
      <c r="E414" s="216"/>
      <c r="F414" s="217" t="s">
        <v>58</v>
      </c>
      <c r="G414" s="217" t="s">
        <v>58</v>
      </c>
      <c r="H414" s="217" t="s">
        <v>58</v>
      </c>
      <c r="I414" s="217" t="s">
        <v>58</v>
      </c>
      <c r="J414" s="217" t="s">
        <v>58</v>
      </c>
      <c r="K414" s="217" t="s">
        <v>58</v>
      </c>
      <c r="L414" s="217"/>
      <c r="M414" s="261"/>
      <c r="N414" s="139"/>
      <c r="O414" s="139"/>
      <c r="P414" s="139"/>
      <c r="Q414" s="139"/>
      <c r="R414" s="139"/>
      <c r="S414" s="139"/>
      <c r="T414" s="139"/>
      <c r="U414" s="139"/>
      <c r="V414" s="139"/>
      <c r="W414" s="139"/>
      <c r="X414" s="139"/>
      <c r="Y414" s="139"/>
      <c r="Z414" s="139"/>
      <c r="AA414" s="139"/>
      <c r="AB414" s="139"/>
      <c r="AC414" s="139"/>
      <c r="AD414" s="139"/>
      <c r="AE414" s="139"/>
      <c r="AF414" s="139"/>
      <c r="AG414" s="139"/>
      <c r="AH414" s="139"/>
      <c r="AI414" s="139"/>
      <c r="AJ414" s="139"/>
    </row>
    <row r="415" spans="1:36" s="140" customFormat="1">
      <c r="A415" s="212"/>
      <c r="B415" s="213"/>
      <c r="C415" s="214" t="s">
        <v>58</v>
      </c>
      <c r="D415" s="215" t="s">
        <v>58</v>
      </c>
      <c r="E415" s="216"/>
      <c r="F415" s="217" t="s">
        <v>58</v>
      </c>
      <c r="G415" s="217" t="s">
        <v>58</v>
      </c>
      <c r="H415" s="217" t="s">
        <v>58</v>
      </c>
      <c r="I415" s="217" t="s">
        <v>58</v>
      </c>
      <c r="J415" s="217" t="s">
        <v>58</v>
      </c>
      <c r="K415" s="217" t="s">
        <v>58</v>
      </c>
      <c r="L415" s="217"/>
      <c r="M415" s="261"/>
      <c r="N415" s="139"/>
      <c r="O415" s="139"/>
      <c r="P415" s="139"/>
      <c r="Q415" s="139"/>
      <c r="R415" s="139"/>
      <c r="S415" s="139"/>
      <c r="T415" s="139"/>
      <c r="U415" s="139"/>
      <c r="V415" s="139"/>
      <c r="W415" s="139"/>
      <c r="X415" s="139"/>
      <c r="Y415" s="139"/>
      <c r="Z415" s="139"/>
      <c r="AA415" s="139"/>
      <c r="AB415" s="139"/>
      <c r="AC415" s="139"/>
      <c r="AD415" s="139"/>
      <c r="AE415" s="139"/>
      <c r="AF415" s="139"/>
      <c r="AG415" s="139"/>
      <c r="AH415" s="139"/>
      <c r="AI415" s="139"/>
      <c r="AJ415" s="139"/>
    </row>
    <row r="416" spans="1:36" s="140" customFormat="1">
      <c r="A416" s="212"/>
      <c r="B416" s="213"/>
      <c r="C416" s="214" t="s">
        <v>58</v>
      </c>
      <c r="D416" s="215" t="s">
        <v>58</v>
      </c>
      <c r="E416" s="216"/>
      <c r="F416" s="217" t="s">
        <v>58</v>
      </c>
      <c r="G416" s="217" t="s">
        <v>58</v>
      </c>
      <c r="H416" s="217" t="s">
        <v>58</v>
      </c>
      <c r="I416" s="217" t="s">
        <v>58</v>
      </c>
      <c r="J416" s="217" t="s">
        <v>58</v>
      </c>
      <c r="K416" s="217" t="s">
        <v>58</v>
      </c>
      <c r="L416" s="217"/>
      <c r="M416" s="261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  <c r="Z416" s="139"/>
      <c r="AA416" s="139"/>
      <c r="AB416" s="139"/>
      <c r="AC416" s="139"/>
      <c r="AD416" s="139"/>
      <c r="AE416" s="139"/>
      <c r="AF416" s="139"/>
      <c r="AG416" s="139"/>
      <c r="AH416" s="139"/>
      <c r="AI416" s="139"/>
      <c r="AJ416" s="139"/>
    </row>
    <row r="417" spans="1:36" s="140" customFormat="1">
      <c r="A417" s="212"/>
      <c r="B417" s="213"/>
      <c r="C417" s="214" t="s">
        <v>58</v>
      </c>
      <c r="D417" s="215" t="s">
        <v>58</v>
      </c>
      <c r="E417" s="216"/>
      <c r="F417" s="217" t="s">
        <v>58</v>
      </c>
      <c r="G417" s="217" t="s">
        <v>58</v>
      </c>
      <c r="H417" s="217" t="s">
        <v>58</v>
      </c>
      <c r="I417" s="217" t="s">
        <v>58</v>
      </c>
      <c r="J417" s="217" t="s">
        <v>58</v>
      </c>
      <c r="K417" s="217" t="s">
        <v>58</v>
      </c>
      <c r="L417" s="217"/>
      <c r="M417" s="261"/>
      <c r="N417" s="139"/>
      <c r="O417" s="139"/>
      <c r="P417" s="139"/>
      <c r="Q417" s="139"/>
      <c r="R417" s="139"/>
      <c r="S417" s="139"/>
      <c r="T417" s="139"/>
      <c r="U417" s="139"/>
      <c r="V417" s="139"/>
      <c r="W417" s="139"/>
      <c r="X417" s="139"/>
      <c r="Y417" s="139"/>
      <c r="Z417" s="139"/>
      <c r="AA417" s="139"/>
      <c r="AB417" s="139"/>
      <c r="AC417" s="139"/>
      <c r="AD417" s="139"/>
      <c r="AE417" s="139"/>
      <c r="AF417" s="139"/>
      <c r="AG417" s="139"/>
      <c r="AH417" s="139"/>
      <c r="AI417" s="139"/>
      <c r="AJ417" s="139"/>
    </row>
    <row r="418" spans="1:36" s="140" customFormat="1">
      <c r="A418" s="212"/>
      <c r="B418" s="213"/>
      <c r="C418" s="214" t="s">
        <v>58</v>
      </c>
      <c r="D418" s="215" t="s">
        <v>58</v>
      </c>
      <c r="E418" s="216"/>
      <c r="F418" s="217" t="s">
        <v>58</v>
      </c>
      <c r="G418" s="217" t="s">
        <v>58</v>
      </c>
      <c r="H418" s="217" t="s">
        <v>58</v>
      </c>
      <c r="I418" s="217" t="s">
        <v>58</v>
      </c>
      <c r="J418" s="217" t="s">
        <v>58</v>
      </c>
      <c r="K418" s="217" t="s">
        <v>58</v>
      </c>
      <c r="L418" s="217"/>
      <c r="M418" s="261"/>
      <c r="N418" s="139"/>
      <c r="O418" s="139"/>
      <c r="P418" s="139"/>
      <c r="Q418" s="139"/>
      <c r="R418" s="139"/>
      <c r="S418" s="139"/>
      <c r="T418" s="139"/>
      <c r="U418" s="139"/>
      <c r="V418" s="139"/>
      <c r="W418" s="139"/>
      <c r="X418" s="139"/>
      <c r="Y418" s="139"/>
      <c r="Z418" s="139"/>
      <c r="AA418" s="139"/>
      <c r="AB418" s="139"/>
      <c r="AC418" s="139"/>
      <c r="AD418" s="139"/>
      <c r="AE418" s="139"/>
      <c r="AF418" s="139"/>
      <c r="AG418" s="139"/>
      <c r="AH418" s="139"/>
      <c r="AI418" s="139"/>
      <c r="AJ418" s="139"/>
    </row>
    <row r="419" spans="1:36" s="140" customFormat="1">
      <c r="A419" s="212"/>
      <c r="B419" s="213"/>
      <c r="C419" s="214" t="s">
        <v>58</v>
      </c>
      <c r="D419" s="215" t="s">
        <v>58</v>
      </c>
      <c r="E419" s="216"/>
      <c r="F419" s="217" t="s">
        <v>58</v>
      </c>
      <c r="G419" s="217" t="s">
        <v>58</v>
      </c>
      <c r="H419" s="217" t="s">
        <v>58</v>
      </c>
      <c r="I419" s="217" t="s">
        <v>58</v>
      </c>
      <c r="J419" s="217" t="s">
        <v>58</v>
      </c>
      <c r="K419" s="217" t="s">
        <v>58</v>
      </c>
      <c r="L419" s="217"/>
      <c r="M419" s="261"/>
      <c r="N419" s="139"/>
      <c r="O419" s="139"/>
      <c r="P419" s="139"/>
      <c r="Q419" s="139"/>
      <c r="R419" s="139"/>
      <c r="S419" s="139"/>
      <c r="T419" s="139"/>
      <c r="U419" s="139"/>
      <c r="V419" s="139"/>
      <c r="W419" s="139"/>
      <c r="X419" s="139"/>
      <c r="Y419" s="139"/>
      <c r="Z419" s="139"/>
      <c r="AA419" s="139"/>
      <c r="AB419" s="139"/>
      <c r="AC419" s="139"/>
      <c r="AD419" s="139"/>
      <c r="AE419" s="139"/>
      <c r="AF419" s="139"/>
      <c r="AG419" s="139"/>
      <c r="AH419" s="139"/>
      <c r="AI419" s="139"/>
      <c r="AJ419" s="139"/>
    </row>
    <row r="420" spans="1:36" s="140" customFormat="1">
      <c r="A420" s="212"/>
      <c r="B420" s="213"/>
      <c r="C420" s="214" t="s">
        <v>58</v>
      </c>
      <c r="D420" s="215" t="s">
        <v>58</v>
      </c>
      <c r="E420" s="216"/>
      <c r="F420" s="217" t="s">
        <v>58</v>
      </c>
      <c r="G420" s="217" t="s">
        <v>58</v>
      </c>
      <c r="H420" s="217" t="s">
        <v>58</v>
      </c>
      <c r="I420" s="217" t="s">
        <v>58</v>
      </c>
      <c r="J420" s="217" t="s">
        <v>58</v>
      </c>
      <c r="K420" s="217" t="s">
        <v>58</v>
      </c>
      <c r="L420" s="217"/>
      <c r="M420" s="261"/>
      <c r="N420" s="139"/>
      <c r="O420" s="139"/>
      <c r="P420" s="139"/>
      <c r="Q420" s="139"/>
      <c r="R420" s="139"/>
      <c r="S420" s="139"/>
      <c r="T420" s="139"/>
      <c r="U420" s="139"/>
      <c r="V420" s="139"/>
      <c r="W420" s="139"/>
      <c r="X420" s="139"/>
      <c r="Y420" s="139"/>
      <c r="Z420" s="139"/>
      <c r="AA420" s="139"/>
      <c r="AB420" s="139"/>
      <c r="AC420" s="139"/>
      <c r="AD420" s="139"/>
      <c r="AE420" s="139"/>
      <c r="AF420" s="139"/>
      <c r="AG420" s="139"/>
      <c r="AH420" s="139"/>
      <c r="AI420" s="139"/>
      <c r="AJ420" s="139"/>
    </row>
    <row r="421" spans="1:36" s="140" customFormat="1">
      <c r="A421" s="212"/>
      <c r="B421" s="213"/>
      <c r="C421" s="214" t="s">
        <v>58</v>
      </c>
      <c r="D421" s="215" t="s">
        <v>58</v>
      </c>
      <c r="E421" s="216"/>
      <c r="F421" s="217" t="s">
        <v>58</v>
      </c>
      <c r="G421" s="217" t="s">
        <v>58</v>
      </c>
      <c r="H421" s="217" t="s">
        <v>58</v>
      </c>
      <c r="I421" s="217" t="s">
        <v>58</v>
      </c>
      <c r="J421" s="217" t="s">
        <v>58</v>
      </c>
      <c r="K421" s="217" t="s">
        <v>58</v>
      </c>
      <c r="L421" s="217"/>
      <c r="M421" s="261"/>
      <c r="N421" s="139"/>
      <c r="O421" s="139"/>
      <c r="P421" s="139"/>
      <c r="Q421" s="139"/>
      <c r="R421" s="139"/>
      <c r="S421" s="139"/>
      <c r="T421" s="139"/>
      <c r="U421" s="139"/>
      <c r="V421" s="139"/>
      <c r="W421" s="139"/>
      <c r="X421" s="139"/>
      <c r="Y421" s="139"/>
      <c r="Z421" s="139"/>
      <c r="AA421" s="139"/>
      <c r="AB421" s="139"/>
      <c r="AC421" s="139"/>
      <c r="AD421" s="139"/>
      <c r="AE421" s="139"/>
      <c r="AF421" s="139"/>
      <c r="AG421" s="139"/>
      <c r="AH421" s="139"/>
      <c r="AI421" s="139"/>
      <c r="AJ421" s="139"/>
    </row>
    <row r="422" spans="1:36" s="140" customFormat="1">
      <c r="A422" s="212"/>
      <c r="B422" s="213"/>
      <c r="C422" s="214" t="s">
        <v>58</v>
      </c>
      <c r="D422" s="215" t="s">
        <v>58</v>
      </c>
      <c r="E422" s="216"/>
      <c r="F422" s="217" t="s">
        <v>58</v>
      </c>
      <c r="G422" s="217" t="s">
        <v>58</v>
      </c>
      <c r="H422" s="217" t="s">
        <v>58</v>
      </c>
      <c r="I422" s="217" t="s">
        <v>58</v>
      </c>
      <c r="J422" s="217" t="s">
        <v>58</v>
      </c>
      <c r="K422" s="217" t="s">
        <v>58</v>
      </c>
      <c r="L422" s="217"/>
      <c r="M422" s="261"/>
      <c r="N422" s="139"/>
      <c r="O422" s="139"/>
      <c r="P422" s="139"/>
      <c r="Q422" s="139"/>
      <c r="R422" s="139"/>
      <c r="S422" s="139"/>
      <c r="T422" s="139"/>
      <c r="U422" s="139"/>
      <c r="V422" s="139"/>
      <c r="W422" s="139"/>
      <c r="X422" s="139"/>
      <c r="Y422" s="139"/>
      <c r="Z422" s="139"/>
      <c r="AA422" s="139"/>
      <c r="AB422" s="139"/>
      <c r="AC422" s="139"/>
      <c r="AD422" s="139"/>
      <c r="AE422" s="139"/>
      <c r="AF422" s="139"/>
      <c r="AG422" s="139"/>
      <c r="AH422" s="139"/>
      <c r="AI422" s="139"/>
      <c r="AJ422" s="139"/>
    </row>
    <row r="423" spans="1:36" s="140" customFormat="1">
      <c r="A423" s="212"/>
      <c r="B423" s="213"/>
      <c r="C423" s="214" t="s">
        <v>58</v>
      </c>
      <c r="D423" s="215" t="s">
        <v>58</v>
      </c>
      <c r="E423" s="216"/>
      <c r="F423" s="217" t="s">
        <v>58</v>
      </c>
      <c r="G423" s="217" t="s">
        <v>58</v>
      </c>
      <c r="H423" s="217" t="s">
        <v>58</v>
      </c>
      <c r="I423" s="217" t="s">
        <v>58</v>
      </c>
      <c r="J423" s="217" t="s">
        <v>58</v>
      </c>
      <c r="K423" s="217" t="s">
        <v>58</v>
      </c>
      <c r="L423" s="217"/>
      <c r="M423" s="261"/>
      <c r="N423" s="139"/>
      <c r="O423" s="139"/>
      <c r="P423" s="139"/>
      <c r="Q423" s="139"/>
      <c r="R423" s="139"/>
      <c r="S423" s="139"/>
      <c r="T423" s="139"/>
      <c r="U423" s="139"/>
      <c r="V423" s="139"/>
      <c r="W423" s="139"/>
      <c r="X423" s="139"/>
      <c r="Y423" s="139"/>
      <c r="Z423" s="139"/>
      <c r="AA423" s="139"/>
      <c r="AB423" s="139"/>
      <c r="AC423" s="139"/>
      <c r="AD423" s="139"/>
      <c r="AE423" s="139"/>
      <c r="AF423" s="139"/>
      <c r="AG423" s="139"/>
      <c r="AH423" s="139"/>
      <c r="AI423" s="139"/>
      <c r="AJ423" s="139"/>
    </row>
    <row r="424" spans="1:36" s="140" customFormat="1">
      <c r="A424" s="212"/>
      <c r="B424" s="213"/>
      <c r="C424" s="214" t="s">
        <v>58</v>
      </c>
      <c r="D424" s="215" t="s">
        <v>58</v>
      </c>
      <c r="E424" s="216"/>
      <c r="F424" s="217" t="s">
        <v>58</v>
      </c>
      <c r="G424" s="217" t="s">
        <v>58</v>
      </c>
      <c r="H424" s="217" t="s">
        <v>58</v>
      </c>
      <c r="I424" s="217" t="s">
        <v>58</v>
      </c>
      <c r="J424" s="217" t="s">
        <v>58</v>
      </c>
      <c r="K424" s="217" t="s">
        <v>58</v>
      </c>
      <c r="L424" s="217"/>
      <c r="M424" s="261"/>
      <c r="N424" s="139"/>
      <c r="O424" s="139"/>
      <c r="P424" s="139"/>
      <c r="Q424" s="139"/>
      <c r="R424" s="139"/>
      <c r="S424" s="139"/>
      <c r="T424" s="139"/>
      <c r="U424" s="139"/>
      <c r="V424" s="139"/>
      <c r="W424" s="139"/>
      <c r="X424" s="139"/>
      <c r="Y424" s="139"/>
      <c r="Z424" s="139"/>
      <c r="AA424" s="139"/>
      <c r="AB424" s="139"/>
      <c r="AC424" s="139"/>
      <c r="AD424" s="139"/>
      <c r="AE424" s="139"/>
      <c r="AF424" s="139"/>
      <c r="AG424" s="139"/>
      <c r="AH424" s="139"/>
      <c r="AI424" s="139"/>
      <c r="AJ424" s="139"/>
    </row>
    <row r="425" spans="1:36" s="140" customFormat="1">
      <c r="A425" s="212"/>
      <c r="B425" s="213"/>
      <c r="C425" s="214" t="s">
        <v>58</v>
      </c>
      <c r="D425" s="215" t="s">
        <v>58</v>
      </c>
      <c r="E425" s="216"/>
      <c r="F425" s="217" t="s">
        <v>58</v>
      </c>
      <c r="G425" s="217" t="s">
        <v>58</v>
      </c>
      <c r="H425" s="217" t="s">
        <v>58</v>
      </c>
      <c r="I425" s="217" t="s">
        <v>58</v>
      </c>
      <c r="J425" s="217" t="s">
        <v>58</v>
      </c>
      <c r="K425" s="217" t="s">
        <v>58</v>
      </c>
      <c r="L425" s="217"/>
      <c r="M425" s="261"/>
      <c r="N425" s="139"/>
      <c r="O425" s="139"/>
      <c r="P425" s="139"/>
      <c r="Q425" s="139"/>
      <c r="R425" s="139"/>
      <c r="S425" s="139"/>
      <c r="T425" s="139"/>
      <c r="U425" s="139"/>
      <c r="V425" s="139"/>
      <c r="W425" s="139"/>
      <c r="X425" s="139"/>
      <c r="Y425" s="139"/>
      <c r="Z425" s="139"/>
      <c r="AA425" s="139"/>
      <c r="AB425" s="139"/>
      <c r="AC425" s="139"/>
      <c r="AD425" s="139"/>
      <c r="AE425" s="139"/>
      <c r="AF425" s="139"/>
      <c r="AG425" s="139"/>
      <c r="AH425" s="139"/>
      <c r="AI425" s="139"/>
      <c r="AJ425" s="139"/>
    </row>
    <row r="426" spans="1:36" s="140" customFormat="1">
      <c r="A426" s="212"/>
      <c r="B426" s="213"/>
      <c r="C426" s="214" t="s">
        <v>58</v>
      </c>
      <c r="D426" s="215" t="s">
        <v>58</v>
      </c>
      <c r="E426" s="216"/>
      <c r="F426" s="217" t="s">
        <v>58</v>
      </c>
      <c r="G426" s="217" t="s">
        <v>58</v>
      </c>
      <c r="H426" s="217" t="s">
        <v>58</v>
      </c>
      <c r="I426" s="217" t="s">
        <v>58</v>
      </c>
      <c r="J426" s="217" t="s">
        <v>58</v>
      </c>
      <c r="K426" s="217" t="s">
        <v>58</v>
      </c>
      <c r="L426" s="217"/>
      <c r="M426" s="261"/>
      <c r="N426" s="139"/>
      <c r="O426" s="139"/>
      <c r="P426" s="139"/>
      <c r="Q426" s="139"/>
      <c r="R426" s="139"/>
      <c r="S426" s="139"/>
      <c r="T426" s="139"/>
      <c r="U426" s="139"/>
      <c r="V426" s="139"/>
      <c r="W426" s="139"/>
      <c r="X426" s="139"/>
      <c r="Y426" s="139"/>
      <c r="Z426" s="139"/>
      <c r="AA426" s="139"/>
      <c r="AB426" s="139"/>
      <c r="AC426" s="139"/>
      <c r="AD426" s="139"/>
      <c r="AE426" s="139"/>
      <c r="AF426" s="139"/>
      <c r="AG426" s="139"/>
      <c r="AH426" s="139"/>
      <c r="AI426" s="139"/>
      <c r="AJ426" s="139"/>
    </row>
    <row r="427" spans="1:36" s="140" customFormat="1">
      <c r="A427" s="212"/>
      <c r="B427" s="213"/>
      <c r="C427" s="214" t="s">
        <v>58</v>
      </c>
      <c r="D427" s="215" t="s">
        <v>58</v>
      </c>
      <c r="E427" s="216"/>
      <c r="F427" s="217" t="s">
        <v>58</v>
      </c>
      <c r="G427" s="217" t="s">
        <v>58</v>
      </c>
      <c r="H427" s="217" t="s">
        <v>58</v>
      </c>
      <c r="I427" s="217" t="s">
        <v>58</v>
      </c>
      <c r="J427" s="217" t="s">
        <v>58</v>
      </c>
      <c r="K427" s="217" t="s">
        <v>58</v>
      </c>
      <c r="L427" s="217"/>
      <c r="M427" s="261"/>
      <c r="N427" s="139"/>
      <c r="O427" s="139"/>
      <c r="P427" s="139"/>
      <c r="Q427" s="139"/>
      <c r="R427" s="139"/>
      <c r="S427" s="139"/>
      <c r="T427" s="139"/>
      <c r="U427" s="139"/>
      <c r="V427" s="139"/>
      <c r="W427" s="139"/>
      <c r="X427" s="139"/>
      <c r="Y427" s="139"/>
      <c r="Z427" s="139"/>
      <c r="AA427" s="139"/>
      <c r="AB427" s="139"/>
      <c r="AC427" s="139"/>
      <c r="AD427" s="139"/>
      <c r="AE427" s="139"/>
      <c r="AF427" s="139"/>
      <c r="AG427" s="139"/>
      <c r="AH427" s="139"/>
      <c r="AI427" s="139"/>
      <c r="AJ427" s="139"/>
    </row>
    <row r="428" spans="1:36" s="140" customFormat="1">
      <c r="A428" s="212"/>
      <c r="B428" s="213"/>
      <c r="C428" s="214" t="s">
        <v>58</v>
      </c>
      <c r="D428" s="215" t="s">
        <v>58</v>
      </c>
      <c r="E428" s="216"/>
      <c r="F428" s="217" t="s">
        <v>58</v>
      </c>
      <c r="G428" s="217" t="s">
        <v>58</v>
      </c>
      <c r="H428" s="217" t="s">
        <v>58</v>
      </c>
      <c r="I428" s="217" t="s">
        <v>58</v>
      </c>
      <c r="J428" s="217" t="s">
        <v>58</v>
      </c>
      <c r="K428" s="217" t="s">
        <v>58</v>
      </c>
      <c r="L428" s="217"/>
      <c r="M428" s="261"/>
      <c r="N428" s="139"/>
      <c r="O428" s="139"/>
      <c r="P428" s="139"/>
      <c r="Q428" s="139"/>
      <c r="R428" s="139"/>
      <c r="S428" s="139"/>
      <c r="T428" s="139"/>
      <c r="U428" s="139"/>
      <c r="V428" s="139"/>
      <c r="W428" s="139"/>
      <c r="X428" s="139"/>
      <c r="Y428" s="139"/>
      <c r="Z428" s="139"/>
      <c r="AA428" s="139"/>
      <c r="AB428" s="139"/>
      <c r="AC428" s="139"/>
      <c r="AD428" s="139"/>
      <c r="AE428" s="139"/>
      <c r="AF428" s="139"/>
      <c r="AG428" s="139"/>
      <c r="AH428" s="139"/>
      <c r="AI428" s="139"/>
      <c r="AJ428" s="139"/>
    </row>
    <row r="429" spans="1:36" s="140" customFormat="1">
      <c r="A429" s="212"/>
      <c r="B429" s="213"/>
      <c r="C429" s="214" t="s">
        <v>58</v>
      </c>
      <c r="D429" s="215" t="s">
        <v>58</v>
      </c>
      <c r="E429" s="216"/>
      <c r="F429" s="217" t="s">
        <v>58</v>
      </c>
      <c r="G429" s="217" t="s">
        <v>58</v>
      </c>
      <c r="H429" s="217" t="s">
        <v>58</v>
      </c>
      <c r="I429" s="217" t="s">
        <v>58</v>
      </c>
      <c r="J429" s="217" t="s">
        <v>58</v>
      </c>
      <c r="K429" s="217" t="s">
        <v>58</v>
      </c>
      <c r="L429" s="217"/>
      <c r="M429" s="261"/>
      <c r="N429" s="139"/>
      <c r="O429" s="139"/>
      <c r="P429" s="139"/>
      <c r="Q429" s="139"/>
      <c r="R429" s="139"/>
      <c r="S429" s="139"/>
      <c r="T429" s="139"/>
      <c r="U429" s="139"/>
      <c r="V429" s="139"/>
      <c r="W429" s="139"/>
      <c r="X429" s="139"/>
      <c r="Y429" s="139"/>
      <c r="Z429" s="139"/>
      <c r="AA429" s="139"/>
      <c r="AB429" s="139"/>
      <c r="AC429" s="139"/>
      <c r="AD429" s="139"/>
      <c r="AE429" s="139"/>
      <c r="AF429" s="139"/>
      <c r="AG429" s="139"/>
      <c r="AH429" s="139"/>
      <c r="AI429" s="139"/>
      <c r="AJ429" s="139"/>
    </row>
    <row r="430" spans="1:36" s="140" customFormat="1">
      <c r="A430" s="212"/>
      <c r="B430" s="213"/>
      <c r="C430" s="214" t="s">
        <v>58</v>
      </c>
      <c r="D430" s="215" t="s">
        <v>58</v>
      </c>
      <c r="E430" s="216"/>
      <c r="F430" s="217" t="s">
        <v>58</v>
      </c>
      <c r="G430" s="217" t="s">
        <v>58</v>
      </c>
      <c r="H430" s="217" t="s">
        <v>58</v>
      </c>
      <c r="I430" s="217" t="s">
        <v>58</v>
      </c>
      <c r="J430" s="217" t="s">
        <v>58</v>
      </c>
      <c r="K430" s="217" t="s">
        <v>58</v>
      </c>
      <c r="L430" s="217"/>
      <c r="M430" s="261"/>
      <c r="N430" s="139"/>
      <c r="O430" s="139"/>
      <c r="P430" s="139"/>
      <c r="Q430" s="139"/>
      <c r="R430" s="139"/>
      <c r="S430" s="139"/>
      <c r="T430" s="139"/>
      <c r="U430" s="139"/>
      <c r="V430" s="139"/>
      <c r="W430" s="139"/>
      <c r="X430" s="139"/>
      <c r="Y430" s="139"/>
      <c r="Z430" s="139"/>
      <c r="AA430" s="139"/>
      <c r="AB430" s="139"/>
      <c r="AC430" s="139"/>
      <c r="AD430" s="139"/>
      <c r="AE430" s="139"/>
      <c r="AF430" s="139"/>
      <c r="AG430" s="139"/>
      <c r="AH430" s="139"/>
      <c r="AI430" s="139"/>
      <c r="AJ430" s="139"/>
    </row>
    <row r="431" spans="1:36" s="140" customFormat="1">
      <c r="A431" s="212"/>
      <c r="B431" s="213"/>
      <c r="C431" s="214" t="s">
        <v>58</v>
      </c>
      <c r="D431" s="215" t="s">
        <v>58</v>
      </c>
      <c r="E431" s="216"/>
      <c r="F431" s="217" t="s">
        <v>58</v>
      </c>
      <c r="G431" s="217" t="s">
        <v>58</v>
      </c>
      <c r="H431" s="217" t="s">
        <v>58</v>
      </c>
      <c r="I431" s="217" t="s">
        <v>58</v>
      </c>
      <c r="J431" s="217" t="s">
        <v>58</v>
      </c>
      <c r="K431" s="217" t="s">
        <v>58</v>
      </c>
      <c r="L431" s="217"/>
      <c r="M431" s="261"/>
      <c r="N431" s="139"/>
      <c r="O431" s="139"/>
      <c r="P431" s="139"/>
      <c r="Q431" s="139"/>
      <c r="R431" s="139"/>
      <c r="S431" s="139"/>
      <c r="T431" s="139"/>
      <c r="U431" s="139"/>
      <c r="V431" s="139"/>
      <c r="W431" s="139"/>
      <c r="X431" s="139"/>
      <c r="Y431" s="139"/>
      <c r="Z431" s="139"/>
      <c r="AA431" s="139"/>
      <c r="AB431" s="139"/>
      <c r="AC431" s="139"/>
      <c r="AD431" s="139"/>
      <c r="AE431" s="139"/>
      <c r="AF431" s="139"/>
      <c r="AG431" s="139"/>
      <c r="AH431" s="139"/>
      <c r="AI431" s="139"/>
      <c r="AJ431" s="139"/>
    </row>
    <row r="432" spans="1:36" s="140" customFormat="1">
      <c r="A432" s="212"/>
      <c r="B432" s="213"/>
      <c r="C432" s="214" t="s">
        <v>58</v>
      </c>
      <c r="D432" s="215" t="s">
        <v>58</v>
      </c>
      <c r="E432" s="216"/>
      <c r="F432" s="217" t="s">
        <v>58</v>
      </c>
      <c r="G432" s="217" t="s">
        <v>58</v>
      </c>
      <c r="H432" s="217" t="s">
        <v>58</v>
      </c>
      <c r="I432" s="217" t="s">
        <v>58</v>
      </c>
      <c r="J432" s="217" t="s">
        <v>58</v>
      </c>
      <c r="K432" s="217" t="s">
        <v>58</v>
      </c>
      <c r="L432" s="217"/>
      <c r="M432" s="261"/>
      <c r="N432" s="139"/>
      <c r="O432" s="139"/>
      <c r="P432" s="139"/>
      <c r="Q432" s="139"/>
      <c r="R432" s="139"/>
      <c r="S432" s="139"/>
      <c r="T432" s="139"/>
      <c r="U432" s="139"/>
      <c r="V432" s="139"/>
      <c r="W432" s="139"/>
      <c r="X432" s="139"/>
      <c r="Y432" s="139"/>
      <c r="Z432" s="139"/>
      <c r="AA432" s="139"/>
      <c r="AB432" s="139"/>
      <c r="AC432" s="139"/>
      <c r="AD432" s="139"/>
      <c r="AE432" s="139"/>
      <c r="AF432" s="139"/>
      <c r="AG432" s="139"/>
      <c r="AH432" s="139"/>
      <c r="AI432" s="139"/>
      <c r="AJ432" s="139"/>
    </row>
    <row r="433" spans="1:36" s="140" customFormat="1">
      <c r="A433" s="212"/>
      <c r="B433" s="213"/>
      <c r="C433" s="214" t="s">
        <v>58</v>
      </c>
      <c r="D433" s="215" t="s">
        <v>58</v>
      </c>
      <c r="E433" s="216"/>
      <c r="F433" s="217" t="s">
        <v>58</v>
      </c>
      <c r="G433" s="217" t="s">
        <v>58</v>
      </c>
      <c r="H433" s="217" t="s">
        <v>58</v>
      </c>
      <c r="I433" s="217" t="s">
        <v>58</v>
      </c>
      <c r="J433" s="217" t="s">
        <v>58</v>
      </c>
      <c r="K433" s="217" t="s">
        <v>58</v>
      </c>
      <c r="L433" s="217"/>
      <c r="M433" s="261"/>
      <c r="N433" s="139"/>
      <c r="O433" s="139"/>
      <c r="P433" s="139"/>
      <c r="Q433" s="139"/>
      <c r="R433" s="139"/>
      <c r="S433" s="139"/>
      <c r="T433" s="139"/>
      <c r="U433" s="139"/>
      <c r="V433" s="139"/>
      <c r="W433" s="139"/>
      <c r="X433" s="139"/>
      <c r="Y433" s="139"/>
      <c r="Z433" s="139"/>
      <c r="AA433" s="139"/>
      <c r="AB433" s="139"/>
      <c r="AC433" s="139"/>
      <c r="AD433" s="139"/>
      <c r="AE433" s="139"/>
      <c r="AF433" s="139"/>
      <c r="AG433" s="139"/>
      <c r="AH433" s="139"/>
      <c r="AI433" s="139"/>
      <c r="AJ433" s="139"/>
    </row>
    <row r="434" spans="1:36" s="140" customFormat="1">
      <c r="A434" s="212"/>
      <c r="B434" s="213"/>
      <c r="C434" s="214" t="s">
        <v>58</v>
      </c>
      <c r="D434" s="215" t="s">
        <v>58</v>
      </c>
      <c r="E434" s="216"/>
      <c r="F434" s="217" t="s">
        <v>58</v>
      </c>
      <c r="G434" s="217" t="s">
        <v>58</v>
      </c>
      <c r="H434" s="217" t="s">
        <v>58</v>
      </c>
      <c r="I434" s="217" t="s">
        <v>58</v>
      </c>
      <c r="J434" s="217" t="s">
        <v>58</v>
      </c>
      <c r="K434" s="217" t="s">
        <v>58</v>
      </c>
      <c r="L434" s="217"/>
      <c r="M434" s="261"/>
      <c r="N434" s="139"/>
      <c r="O434" s="139"/>
      <c r="P434" s="139"/>
      <c r="Q434" s="139"/>
      <c r="R434" s="139"/>
      <c r="S434" s="139"/>
      <c r="T434" s="139"/>
      <c r="U434" s="139"/>
      <c r="V434" s="139"/>
      <c r="W434" s="139"/>
      <c r="X434" s="139"/>
      <c r="Y434" s="139"/>
      <c r="Z434" s="139"/>
      <c r="AA434" s="139"/>
      <c r="AB434" s="139"/>
      <c r="AC434" s="139"/>
      <c r="AD434" s="139"/>
      <c r="AE434" s="139"/>
      <c r="AF434" s="139"/>
      <c r="AG434" s="139"/>
      <c r="AH434" s="139"/>
      <c r="AI434" s="139"/>
      <c r="AJ434" s="139"/>
    </row>
    <row r="435" spans="1:36" s="140" customFormat="1">
      <c r="A435" s="212"/>
      <c r="B435" s="213"/>
      <c r="C435" s="214" t="s">
        <v>58</v>
      </c>
      <c r="D435" s="215" t="s">
        <v>58</v>
      </c>
      <c r="E435" s="216"/>
      <c r="F435" s="217" t="s">
        <v>58</v>
      </c>
      <c r="G435" s="217" t="s">
        <v>58</v>
      </c>
      <c r="H435" s="217" t="s">
        <v>58</v>
      </c>
      <c r="I435" s="217" t="s">
        <v>58</v>
      </c>
      <c r="J435" s="217" t="s">
        <v>58</v>
      </c>
      <c r="K435" s="217" t="s">
        <v>58</v>
      </c>
      <c r="L435" s="217"/>
      <c r="M435" s="261"/>
      <c r="N435" s="139"/>
      <c r="O435" s="139"/>
      <c r="P435" s="139"/>
      <c r="Q435" s="139"/>
      <c r="R435" s="139"/>
      <c r="S435" s="139"/>
      <c r="T435" s="139"/>
      <c r="U435" s="139"/>
      <c r="V435" s="139"/>
      <c r="W435" s="139"/>
      <c r="X435" s="139"/>
      <c r="Y435" s="139"/>
      <c r="Z435" s="139"/>
      <c r="AA435" s="139"/>
      <c r="AB435" s="139"/>
      <c r="AC435" s="139"/>
      <c r="AD435" s="139"/>
      <c r="AE435" s="139"/>
      <c r="AF435" s="139"/>
      <c r="AG435" s="139"/>
      <c r="AH435" s="139"/>
      <c r="AI435" s="139"/>
      <c r="AJ435" s="139"/>
    </row>
    <row r="436" spans="1:36" s="140" customFormat="1">
      <c r="A436" s="212"/>
      <c r="B436" s="213"/>
      <c r="C436" s="214" t="s">
        <v>58</v>
      </c>
      <c r="D436" s="215" t="s">
        <v>58</v>
      </c>
      <c r="E436" s="216"/>
      <c r="F436" s="217" t="s">
        <v>58</v>
      </c>
      <c r="G436" s="217" t="s">
        <v>58</v>
      </c>
      <c r="H436" s="217" t="s">
        <v>58</v>
      </c>
      <c r="I436" s="217" t="s">
        <v>58</v>
      </c>
      <c r="J436" s="217" t="s">
        <v>58</v>
      </c>
      <c r="K436" s="217" t="s">
        <v>58</v>
      </c>
      <c r="L436" s="217"/>
      <c r="M436" s="261"/>
      <c r="N436" s="139"/>
      <c r="O436" s="139"/>
      <c r="P436" s="139"/>
      <c r="Q436" s="139"/>
      <c r="R436" s="139"/>
      <c r="S436" s="139"/>
      <c r="T436" s="139"/>
      <c r="U436" s="139"/>
      <c r="V436" s="139"/>
      <c r="W436" s="139"/>
      <c r="X436" s="139"/>
      <c r="Y436" s="139"/>
      <c r="Z436" s="139"/>
      <c r="AA436" s="139"/>
      <c r="AB436" s="139"/>
      <c r="AC436" s="139"/>
      <c r="AD436" s="139"/>
      <c r="AE436" s="139"/>
      <c r="AF436" s="139"/>
      <c r="AG436" s="139"/>
      <c r="AH436" s="139"/>
      <c r="AI436" s="139"/>
      <c r="AJ436" s="139"/>
    </row>
    <row r="437" spans="1:36" s="140" customFormat="1">
      <c r="A437" s="212"/>
      <c r="B437" s="213"/>
      <c r="C437" s="214" t="s">
        <v>58</v>
      </c>
      <c r="D437" s="215" t="s">
        <v>58</v>
      </c>
      <c r="E437" s="216"/>
      <c r="F437" s="217" t="s">
        <v>58</v>
      </c>
      <c r="G437" s="217" t="s">
        <v>58</v>
      </c>
      <c r="H437" s="217" t="s">
        <v>58</v>
      </c>
      <c r="I437" s="217" t="s">
        <v>58</v>
      </c>
      <c r="J437" s="217" t="s">
        <v>58</v>
      </c>
      <c r="K437" s="217" t="s">
        <v>58</v>
      </c>
      <c r="L437" s="217"/>
      <c r="M437" s="261"/>
      <c r="N437" s="139"/>
      <c r="O437" s="139"/>
      <c r="P437" s="139"/>
      <c r="Q437" s="139"/>
      <c r="R437" s="139"/>
      <c r="S437" s="139"/>
      <c r="T437" s="139"/>
      <c r="U437" s="139"/>
      <c r="V437" s="139"/>
      <c r="W437" s="139"/>
      <c r="X437" s="139"/>
      <c r="Y437" s="139"/>
      <c r="Z437" s="139"/>
      <c r="AA437" s="139"/>
      <c r="AB437" s="139"/>
      <c r="AC437" s="139"/>
      <c r="AD437" s="139"/>
      <c r="AE437" s="139"/>
      <c r="AF437" s="139"/>
      <c r="AG437" s="139"/>
      <c r="AH437" s="139"/>
      <c r="AI437" s="139"/>
      <c r="AJ437" s="139"/>
    </row>
    <row r="438" spans="1:36" s="140" customFormat="1">
      <c r="A438" s="212"/>
      <c r="B438" s="213"/>
      <c r="C438" s="214" t="s">
        <v>58</v>
      </c>
      <c r="D438" s="215" t="s">
        <v>58</v>
      </c>
      <c r="E438" s="216"/>
      <c r="F438" s="217" t="s">
        <v>58</v>
      </c>
      <c r="G438" s="217" t="s">
        <v>58</v>
      </c>
      <c r="H438" s="217" t="s">
        <v>58</v>
      </c>
      <c r="I438" s="217" t="s">
        <v>58</v>
      </c>
      <c r="J438" s="217" t="s">
        <v>58</v>
      </c>
      <c r="K438" s="217" t="s">
        <v>58</v>
      </c>
      <c r="L438" s="217"/>
      <c r="M438" s="261"/>
      <c r="N438" s="139"/>
      <c r="O438" s="139"/>
      <c r="P438" s="139"/>
      <c r="Q438" s="139"/>
      <c r="R438" s="139"/>
      <c r="S438" s="139"/>
      <c r="T438" s="139"/>
      <c r="U438" s="139"/>
      <c r="V438" s="139"/>
      <c r="W438" s="139"/>
      <c r="X438" s="139"/>
      <c r="Y438" s="139"/>
      <c r="Z438" s="139"/>
      <c r="AA438" s="139"/>
      <c r="AB438" s="139"/>
      <c r="AC438" s="139"/>
      <c r="AD438" s="139"/>
      <c r="AE438" s="139"/>
      <c r="AF438" s="139"/>
      <c r="AG438" s="139"/>
      <c r="AH438" s="139"/>
      <c r="AI438" s="139"/>
      <c r="AJ438" s="139"/>
    </row>
    <row r="439" spans="1:36" s="140" customFormat="1">
      <c r="A439" s="212"/>
      <c r="B439" s="213"/>
      <c r="C439" s="214" t="s">
        <v>58</v>
      </c>
      <c r="D439" s="215" t="s">
        <v>58</v>
      </c>
      <c r="E439" s="216"/>
      <c r="F439" s="217" t="s">
        <v>58</v>
      </c>
      <c r="G439" s="217" t="s">
        <v>58</v>
      </c>
      <c r="H439" s="217" t="s">
        <v>58</v>
      </c>
      <c r="I439" s="217" t="s">
        <v>58</v>
      </c>
      <c r="J439" s="217" t="s">
        <v>58</v>
      </c>
      <c r="K439" s="217" t="s">
        <v>58</v>
      </c>
      <c r="L439" s="217"/>
      <c r="M439" s="261"/>
      <c r="N439" s="139"/>
      <c r="O439" s="139"/>
      <c r="P439" s="139"/>
      <c r="Q439" s="139"/>
      <c r="R439" s="139"/>
      <c r="S439" s="139"/>
      <c r="T439" s="139"/>
      <c r="U439" s="139"/>
      <c r="V439" s="139"/>
      <c r="W439" s="139"/>
      <c r="X439" s="139"/>
      <c r="Y439" s="139"/>
      <c r="Z439" s="139"/>
      <c r="AA439" s="139"/>
      <c r="AB439" s="139"/>
      <c r="AC439" s="139"/>
      <c r="AD439" s="139"/>
      <c r="AE439" s="139"/>
      <c r="AF439" s="139"/>
      <c r="AG439" s="139"/>
      <c r="AH439" s="139"/>
      <c r="AI439" s="139"/>
      <c r="AJ439" s="139"/>
    </row>
    <row r="440" spans="1:36" s="140" customFormat="1">
      <c r="A440" s="212"/>
      <c r="B440" s="213"/>
      <c r="C440" s="214" t="s">
        <v>58</v>
      </c>
      <c r="D440" s="215" t="s">
        <v>58</v>
      </c>
      <c r="E440" s="216"/>
      <c r="F440" s="217" t="s">
        <v>58</v>
      </c>
      <c r="G440" s="217" t="s">
        <v>58</v>
      </c>
      <c r="H440" s="217" t="s">
        <v>58</v>
      </c>
      <c r="I440" s="217" t="s">
        <v>58</v>
      </c>
      <c r="J440" s="217" t="s">
        <v>58</v>
      </c>
      <c r="K440" s="217" t="s">
        <v>58</v>
      </c>
      <c r="L440" s="217"/>
      <c r="M440" s="261"/>
      <c r="N440" s="139"/>
      <c r="O440" s="139"/>
      <c r="P440" s="139"/>
      <c r="Q440" s="139"/>
      <c r="R440" s="139"/>
      <c r="S440" s="139"/>
      <c r="T440" s="139"/>
      <c r="U440" s="139"/>
      <c r="V440" s="139"/>
      <c r="W440" s="139"/>
      <c r="X440" s="139"/>
      <c r="Y440" s="139"/>
      <c r="Z440" s="139"/>
      <c r="AA440" s="139"/>
      <c r="AB440" s="139"/>
      <c r="AC440" s="139"/>
      <c r="AD440" s="139"/>
      <c r="AE440" s="139"/>
      <c r="AF440" s="139"/>
      <c r="AG440" s="139"/>
      <c r="AH440" s="139"/>
      <c r="AI440" s="139"/>
      <c r="AJ440" s="139"/>
    </row>
    <row r="441" spans="1:36" s="140" customFormat="1">
      <c r="A441" s="212"/>
      <c r="B441" s="213"/>
      <c r="C441" s="214" t="s">
        <v>58</v>
      </c>
      <c r="D441" s="215" t="s">
        <v>58</v>
      </c>
      <c r="E441" s="216"/>
      <c r="F441" s="217" t="s">
        <v>58</v>
      </c>
      <c r="G441" s="217" t="s">
        <v>58</v>
      </c>
      <c r="H441" s="217" t="s">
        <v>58</v>
      </c>
      <c r="I441" s="217" t="s">
        <v>58</v>
      </c>
      <c r="J441" s="217" t="s">
        <v>58</v>
      </c>
      <c r="K441" s="217" t="s">
        <v>58</v>
      </c>
      <c r="L441" s="217"/>
      <c r="M441" s="261"/>
      <c r="N441" s="139"/>
      <c r="O441" s="139"/>
      <c r="P441" s="139"/>
      <c r="Q441" s="139"/>
      <c r="R441" s="139"/>
      <c r="S441" s="139"/>
      <c r="T441" s="139"/>
      <c r="U441" s="139"/>
      <c r="V441" s="139"/>
      <c r="W441" s="139"/>
      <c r="X441" s="139"/>
      <c r="Y441" s="139"/>
      <c r="Z441" s="139"/>
      <c r="AA441" s="139"/>
      <c r="AB441" s="139"/>
      <c r="AC441" s="139"/>
      <c r="AD441" s="139"/>
      <c r="AE441" s="139"/>
      <c r="AF441" s="139"/>
      <c r="AG441" s="139"/>
      <c r="AH441" s="139"/>
      <c r="AI441" s="139"/>
      <c r="AJ441" s="139"/>
    </row>
    <row r="442" spans="1:36" s="140" customFormat="1">
      <c r="A442" s="212"/>
      <c r="B442" s="213"/>
      <c r="C442" s="214" t="s">
        <v>58</v>
      </c>
      <c r="D442" s="215" t="s">
        <v>58</v>
      </c>
      <c r="E442" s="216"/>
      <c r="F442" s="217" t="s">
        <v>58</v>
      </c>
      <c r="G442" s="217" t="s">
        <v>58</v>
      </c>
      <c r="H442" s="217" t="s">
        <v>58</v>
      </c>
      <c r="I442" s="217" t="s">
        <v>58</v>
      </c>
      <c r="J442" s="217" t="s">
        <v>58</v>
      </c>
      <c r="K442" s="217" t="s">
        <v>58</v>
      </c>
      <c r="L442" s="217"/>
      <c r="M442" s="261"/>
      <c r="N442" s="139"/>
      <c r="O442" s="139"/>
      <c r="P442" s="139"/>
      <c r="Q442" s="139"/>
      <c r="R442" s="139"/>
      <c r="S442" s="139"/>
      <c r="T442" s="139"/>
      <c r="U442" s="139"/>
      <c r="V442" s="139"/>
      <c r="W442" s="139"/>
      <c r="X442" s="139"/>
      <c r="Y442" s="139"/>
      <c r="Z442" s="139"/>
      <c r="AA442" s="139"/>
      <c r="AB442" s="139"/>
      <c r="AC442" s="139"/>
      <c r="AD442" s="139"/>
      <c r="AE442" s="139"/>
      <c r="AF442" s="139"/>
      <c r="AG442" s="139"/>
      <c r="AH442" s="139"/>
      <c r="AI442" s="139"/>
      <c r="AJ442" s="139"/>
    </row>
    <row r="443" spans="1:36" s="140" customFormat="1">
      <c r="A443" s="212"/>
      <c r="B443" s="213"/>
      <c r="C443" s="214" t="s">
        <v>58</v>
      </c>
      <c r="D443" s="215" t="s">
        <v>58</v>
      </c>
      <c r="E443" s="216"/>
      <c r="F443" s="217" t="s">
        <v>58</v>
      </c>
      <c r="G443" s="217" t="s">
        <v>58</v>
      </c>
      <c r="H443" s="217" t="s">
        <v>58</v>
      </c>
      <c r="I443" s="217" t="s">
        <v>58</v>
      </c>
      <c r="J443" s="217" t="s">
        <v>58</v>
      </c>
      <c r="K443" s="217" t="s">
        <v>58</v>
      </c>
      <c r="L443" s="217"/>
      <c r="M443" s="261"/>
      <c r="N443" s="139"/>
      <c r="O443" s="139"/>
      <c r="P443" s="139"/>
      <c r="Q443" s="139"/>
      <c r="R443" s="139"/>
      <c r="S443" s="139"/>
      <c r="T443" s="139"/>
      <c r="U443" s="139"/>
      <c r="V443" s="139"/>
      <c r="W443" s="139"/>
      <c r="X443" s="139"/>
      <c r="Y443" s="139"/>
      <c r="Z443" s="139"/>
      <c r="AA443" s="139"/>
      <c r="AB443" s="139"/>
      <c r="AC443" s="139"/>
      <c r="AD443" s="139"/>
      <c r="AE443" s="139"/>
      <c r="AF443" s="139"/>
      <c r="AG443" s="139"/>
      <c r="AH443" s="139"/>
      <c r="AI443" s="139"/>
      <c r="AJ443" s="139"/>
    </row>
    <row r="444" spans="1:36" s="140" customFormat="1">
      <c r="A444" s="212"/>
      <c r="B444" s="213"/>
      <c r="C444" s="214" t="s">
        <v>58</v>
      </c>
      <c r="D444" s="215" t="s">
        <v>58</v>
      </c>
      <c r="E444" s="216"/>
      <c r="F444" s="217" t="s">
        <v>58</v>
      </c>
      <c r="G444" s="217" t="s">
        <v>58</v>
      </c>
      <c r="H444" s="217" t="s">
        <v>58</v>
      </c>
      <c r="I444" s="217" t="s">
        <v>58</v>
      </c>
      <c r="J444" s="217" t="s">
        <v>58</v>
      </c>
      <c r="K444" s="217" t="s">
        <v>58</v>
      </c>
      <c r="L444" s="217"/>
      <c r="M444" s="261"/>
      <c r="N444" s="139"/>
      <c r="O444" s="139"/>
      <c r="P444" s="139"/>
      <c r="Q444" s="139"/>
      <c r="R444" s="139"/>
      <c r="S444" s="139"/>
      <c r="T444" s="139"/>
      <c r="U444" s="139"/>
      <c r="V444" s="139"/>
      <c r="W444" s="139"/>
      <c r="X444" s="139"/>
      <c r="Y444" s="139"/>
      <c r="Z444" s="139"/>
      <c r="AA444" s="139"/>
      <c r="AB444" s="139"/>
      <c r="AC444" s="139"/>
      <c r="AD444" s="139"/>
      <c r="AE444" s="139"/>
      <c r="AF444" s="139"/>
      <c r="AG444" s="139"/>
      <c r="AH444" s="139"/>
      <c r="AI444" s="139"/>
      <c r="AJ444" s="139"/>
    </row>
    <row r="445" spans="1:36" s="140" customFormat="1">
      <c r="A445" s="212"/>
      <c r="B445" s="213"/>
      <c r="C445" s="214" t="s">
        <v>58</v>
      </c>
      <c r="D445" s="215" t="s">
        <v>58</v>
      </c>
      <c r="E445" s="216"/>
      <c r="F445" s="217" t="s">
        <v>58</v>
      </c>
      <c r="G445" s="217" t="s">
        <v>58</v>
      </c>
      <c r="H445" s="217" t="s">
        <v>58</v>
      </c>
      <c r="I445" s="217" t="s">
        <v>58</v>
      </c>
      <c r="J445" s="217" t="s">
        <v>58</v>
      </c>
      <c r="K445" s="217" t="s">
        <v>58</v>
      </c>
      <c r="L445" s="217"/>
      <c r="M445" s="261"/>
      <c r="N445" s="139"/>
      <c r="O445" s="139"/>
      <c r="P445" s="139"/>
      <c r="Q445" s="139"/>
      <c r="R445" s="139"/>
      <c r="S445" s="139"/>
      <c r="T445" s="139"/>
      <c r="U445" s="139"/>
      <c r="V445" s="139"/>
      <c r="W445" s="139"/>
      <c r="X445" s="139"/>
      <c r="Y445" s="139"/>
      <c r="Z445" s="139"/>
      <c r="AA445" s="139"/>
      <c r="AB445" s="139"/>
      <c r="AC445" s="139"/>
      <c r="AD445" s="139"/>
      <c r="AE445" s="139"/>
      <c r="AF445" s="139"/>
      <c r="AG445" s="139"/>
      <c r="AH445" s="139"/>
      <c r="AI445" s="139"/>
      <c r="AJ445" s="139"/>
    </row>
    <row r="446" spans="1:36" s="140" customFormat="1">
      <c r="A446" s="212"/>
      <c r="B446" s="213"/>
      <c r="C446" s="214" t="s">
        <v>58</v>
      </c>
      <c r="D446" s="215" t="s">
        <v>58</v>
      </c>
      <c r="E446" s="216"/>
      <c r="F446" s="217" t="s">
        <v>58</v>
      </c>
      <c r="G446" s="217" t="s">
        <v>58</v>
      </c>
      <c r="H446" s="217" t="s">
        <v>58</v>
      </c>
      <c r="I446" s="217" t="s">
        <v>58</v>
      </c>
      <c r="J446" s="217" t="s">
        <v>58</v>
      </c>
      <c r="K446" s="217" t="s">
        <v>58</v>
      </c>
      <c r="L446" s="217"/>
      <c r="M446" s="261"/>
      <c r="N446" s="139"/>
      <c r="O446" s="139"/>
      <c r="P446" s="139"/>
      <c r="Q446" s="139"/>
      <c r="R446" s="139"/>
      <c r="S446" s="139"/>
      <c r="T446" s="139"/>
      <c r="U446" s="139"/>
      <c r="V446" s="139"/>
      <c r="W446" s="139"/>
      <c r="X446" s="139"/>
      <c r="Y446" s="139"/>
      <c r="Z446" s="139"/>
      <c r="AA446" s="139"/>
      <c r="AB446" s="139"/>
      <c r="AC446" s="139"/>
      <c r="AD446" s="139"/>
      <c r="AE446" s="139"/>
      <c r="AF446" s="139"/>
      <c r="AG446" s="139"/>
      <c r="AH446" s="139"/>
      <c r="AI446" s="139"/>
      <c r="AJ446" s="139"/>
    </row>
    <row r="447" spans="1:36" s="140" customFormat="1">
      <c r="A447" s="212"/>
      <c r="B447" s="213"/>
      <c r="C447" s="214" t="s">
        <v>58</v>
      </c>
      <c r="D447" s="215" t="s">
        <v>58</v>
      </c>
      <c r="E447" s="216"/>
      <c r="F447" s="217" t="s">
        <v>58</v>
      </c>
      <c r="G447" s="217" t="s">
        <v>58</v>
      </c>
      <c r="H447" s="217" t="s">
        <v>58</v>
      </c>
      <c r="I447" s="217" t="s">
        <v>58</v>
      </c>
      <c r="J447" s="217" t="s">
        <v>58</v>
      </c>
      <c r="K447" s="217" t="s">
        <v>58</v>
      </c>
      <c r="L447" s="217"/>
      <c r="M447" s="261"/>
      <c r="N447" s="139"/>
      <c r="O447" s="139"/>
      <c r="P447" s="139"/>
      <c r="Q447" s="139"/>
      <c r="R447" s="139"/>
      <c r="S447" s="139"/>
      <c r="T447" s="139"/>
      <c r="U447" s="139"/>
      <c r="V447" s="139"/>
      <c r="W447" s="139"/>
      <c r="X447" s="139"/>
      <c r="Y447" s="139"/>
      <c r="Z447" s="139"/>
      <c r="AA447" s="139"/>
      <c r="AB447" s="139"/>
      <c r="AC447" s="139"/>
      <c r="AD447" s="139"/>
      <c r="AE447" s="139"/>
      <c r="AF447" s="139"/>
      <c r="AG447" s="139"/>
      <c r="AH447" s="139"/>
      <c r="AI447" s="139"/>
      <c r="AJ447" s="139"/>
    </row>
    <row r="448" spans="1:36" s="140" customFormat="1">
      <c r="A448" s="212"/>
      <c r="B448" s="213"/>
      <c r="C448" s="214" t="s">
        <v>58</v>
      </c>
      <c r="D448" s="215" t="s">
        <v>58</v>
      </c>
      <c r="E448" s="216"/>
      <c r="F448" s="217" t="s">
        <v>58</v>
      </c>
      <c r="G448" s="217" t="s">
        <v>58</v>
      </c>
      <c r="H448" s="217" t="s">
        <v>58</v>
      </c>
      <c r="I448" s="217" t="s">
        <v>58</v>
      </c>
      <c r="J448" s="217" t="s">
        <v>58</v>
      </c>
      <c r="K448" s="217" t="s">
        <v>58</v>
      </c>
      <c r="L448" s="217"/>
      <c r="M448" s="261"/>
      <c r="N448" s="139"/>
      <c r="O448" s="139"/>
      <c r="P448" s="139"/>
      <c r="Q448" s="139"/>
      <c r="R448" s="139"/>
      <c r="S448" s="139"/>
      <c r="T448" s="139"/>
      <c r="U448" s="139"/>
      <c r="V448" s="139"/>
      <c r="W448" s="139"/>
      <c r="X448" s="139"/>
      <c r="Y448" s="139"/>
      <c r="Z448" s="139"/>
      <c r="AA448" s="139"/>
      <c r="AB448" s="139"/>
      <c r="AC448" s="139"/>
      <c r="AD448" s="139"/>
      <c r="AE448" s="139"/>
      <c r="AF448" s="139"/>
      <c r="AG448" s="139"/>
      <c r="AH448" s="139"/>
      <c r="AI448" s="139"/>
      <c r="AJ448" s="139"/>
    </row>
    <row r="449" spans="1:36" s="140" customFormat="1">
      <c r="A449" s="212"/>
      <c r="B449" s="213"/>
      <c r="C449" s="214" t="s">
        <v>58</v>
      </c>
      <c r="D449" s="215" t="s">
        <v>58</v>
      </c>
      <c r="E449" s="216"/>
      <c r="F449" s="217" t="s">
        <v>58</v>
      </c>
      <c r="G449" s="217" t="s">
        <v>58</v>
      </c>
      <c r="H449" s="217" t="s">
        <v>58</v>
      </c>
      <c r="I449" s="217" t="s">
        <v>58</v>
      </c>
      <c r="J449" s="217" t="s">
        <v>58</v>
      </c>
      <c r="K449" s="217" t="s">
        <v>58</v>
      </c>
      <c r="L449" s="217"/>
      <c r="M449" s="261"/>
      <c r="N449" s="139"/>
      <c r="O449" s="139"/>
      <c r="P449" s="139"/>
      <c r="Q449" s="139"/>
      <c r="R449" s="139"/>
      <c r="S449" s="139"/>
      <c r="T449" s="139"/>
      <c r="U449" s="139"/>
      <c r="V449" s="139"/>
      <c r="W449" s="139"/>
      <c r="X449" s="139"/>
      <c r="Y449" s="139"/>
      <c r="Z449" s="139"/>
      <c r="AA449" s="139"/>
      <c r="AB449" s="139"/>
      <c r="AC449" s="139"/>
      <c r="AD449" s="139"/>
      <c r="AE449" s="139"/>
      <c r="AF449" s="139"/>
      <c r="AG449" s="139"/>
      <c r="AH449" s="139"/>
      <c r="AI449" s="139"/>
      <c r="AJ449" s="139"/>
    </row>
    <row r="450" spans="1:36" s="140" customFormat="1">
      <c r="A450" s="212"/>
      <c r="B450" s="213"/>
      <c r="C450" s="214" t="s">
        <v>58</v>
      </c>
      <c r="D450" s="215" t="s">
        <v>58</v>
      </c>
      <c r="E450" s="216"/>
      <c r="F450" s="217" t="s">
        <v>58</v>
      </c>
      <c r="G450" s="217" t="s">
        <v>58</v>
      </c>
      <c r="H450" s="217" t="s">
        <v>58</v>
      </c>
      <c r="I450" s="217" t="s">
        <v>58</v>
      </c>
      <c r="J450" s="217" t="s">
        <v>58</v>
      </c>
      <c r="K450" s="217" t="s">
        <v>58</v>
      </c>
      <c r="L450" s="217"/>
      <c r="M450" s="261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  <c r="Z450" s="139"/>
      <c r="AA450" s="139"/>
      <c r="AB450" s="139"/>
      <c r="AC450" s="139"/>
      <c r="AD450" s="139"/>
      <c r="AE450" s="139"/>
      <c r="AF450" s="139"/>
      <c r="AG450" s="139"/>
      <c r="AH450" s="139"/>
      <c r="AI450" s="139"/>
      <c r="AJ450" s="139"/>
    </row>
    <row r="451" spans="1:36" s="140" customFormat="1">
      <c r="A451" s="212"/>
      <c r="B451" s="213"/>
      <c r="C451" s="214" t="s">
        <v>58</v>
      </c>
      <c r="D451" s="215" t="s">
        <v>58</v>
      </c>
      <c r="E451" s="216"/>
      <c r="F451" s="217" t="s">
        <v>58</v>
      </c>
      <c r="G451" s="217" t="s">
        <v>58</v>
      </c>
      <c r="H451" s="217" t="s">
        <v>58</v>
      </c>
      <c r="I451" s="217" t="s">
        <v>58</v>
      </c>
      <c r="J451" s="217" t="s">
        <v>58</v>
      </c>
      <c r="K451" s="217" t="s">
        <v>58</v>
      </c>
      <c r="L451" s="217"/>
      <c r="M451" s="261"/>
      <c r="N451" s="139"/>
      <c r="O451" s="139"/>
      <c r="P451" s="139"/>
      <c r="Q451" s="139"/>
      <c r="R451" s="139"/>
      <c r="S451" s="139"/>
      <c r="T451" s="139"/>
      <c r="U451" s="139"/>
      <c r="V451" s="139"/>
      <c r="W451" s="139"/>
      <c r="X451" s="139"/>
      <c r="Y451" s="139"/>
      <c r="Z451" s="139"/>
      <c r="AA451" s="139"/>
      <c r="AB451" s="139"/>
      <c r="AC451" s="139"/>
      <c r="AD451" s="139"/>
      <c r="AE451" s="139"/>
      <c r="AF451" s="139"/>
      <c r="AG451" s="139"/>
      <c r="AH451" s="139"/>
      <c r="AI451" s="139"/>
      <c r="AJ451" s="139"/>
    </row>
    <row r="452" spans="1:36" s="140" customFormat="1">
      <c r="A452" s="212"/>
      <c r="B452" s="213"/>
      <c r="C452" s="214" t="s">
        <v>58</v>
      </c>
      <c r="D452" s="215" t="s">
        <v>58</v>
      </c>
      <c r="E452" s="216"/>
      <c r="F452" s="217" t="s">
        <v>58</v>
      </c>
      <c r="G452" s="217" t="s">
        <v>58</v>
      </c>
      <c r="H452" s="217" t="s">
        <v>58</v>
      </c>
      <c r="I452" s="217" t="s">
        <v>58</v>
      </c>
      <c r="J452" s="217" t="s">
        <v>58</v>
      </c>
      <c r="K452" s="217" t="s">
        <v>58</v>
      </c>
      <c r="L452" s="217"/>
      <c r="M452" s="261"/>
      <c r="N452" s="139"/>
      <c r="O452" s="139"/>
      <c r="P452" s="139"/>
      <c r="Q452" s="139"/>
      <c r="R452" s="139"/>
      <c r="S452" s="139"/>
      <c r="T452" s="139"/>
      <c r="U452" s="139"/>
      <c r="V452" s="139"/>
      <c r="W452" s="139"/>
      <c r="X452" s="139"/>
      <c r="Y452" s="139"/>
      <c r="Z452" s="139"/>
      <c r="AA452" s="139"/>
      <c r="AB452" s="139"/>
      <c r="AC452" s="139"/>
      <c r="AD452" s="139"/>
      <c r="AE452" s="139"/>
      <c r="AF452" s="139"/>
      <c r="AG452" s="139"/>
      <c r="AH452" s="139"/>
      <c r="AI452" s="139"/>
      <c r="AJ452" s="139"/>
    </row>
    <row r="453" spans="1:36" s="140" customFormat="1">
      <c r="A453" s="212"/>
      <c r="B453" s="213"/>
      <c r="C453" s="214" t="s">
        <v>58</v>
      </c>
      <c r="D453" s="215" t="s">
        <v>58</v>
      </c>
      <c r="E453" s="216"/>
      <c r="F453" s="217" t="s">
        <v>58</v>
      </c>
      <c r="G453" s="217" t="s">
        <v>58</v>
      </c>
      <c r="H453" s="217" t="s">
        <v>58</v>
      </c>
      <c r="I453" s="217" t="s">
        <v>58</v>
      </c>
      <c r="J453" s="217" t="s">
        <v>58</v>
      </c>
      <c r="K453" s="217" t="s">
        <v>58</v>
      </c>
      <c r="L453" s="217"/>
      <c r="M453" s="261"/>
      <c r="N453" s="139"/>
      <c r="O453" s="139"/>
      <c r="P453" s="139"/>
      <c r="Q453" s="139"/>
      <c r="R453" s="139"/>
      <c r="S453" s="139"/>
      <c r="T453" s="139"/>
      <c r="U453" s="139"/>
      <c r="V453" s="139"/>
      <c r="W453" s="139"/>
      <c r="X453" s="139"/>
      <c r="Y453" s="139"/>
      <c r="Z453" s="139"/>
      <c r="AA453" s="139"/>
      <c r="AB453" s="139"/>
      <c r="AC453" s="139"/>
      <c r="AD453" s="139"/>
      <c r="AE453" s="139"/>
      <c r="AF453" s="139"/>
      <c r="AG453" s="139"/>
      <c r="AH453" s="139"/>
      <c r="AI453" s="139"/>
      <c r="AJ453" s="139"/>
    </row>
    <row r="454" spans="1:36" s="140" customFormat="1">
      <c r="A454" s="212"/>
      <c r="B454" s="213"/>
      <c r="C454" s="214" t="s">
        <v>58</v>
      </c>
      <c r="D454" s="215" t="s">
        <v>58</v>
      </c>
      <c r="E454" s="216"/>
      <c r="F454" s="217" t="s">
        <v>58</v>
      </c>
      <c r="G454" s="217" t="s">
        <v>58</v>
      </c>
      <c r="H454" s="217" t="s">
        <v>58</v>
      </c>
      <c r="I454" s="217" t="s">
        <v>58</v>
      </c>
      <c r="J454" s="217" t="s">
        <v>58</v>
      </c>
      <c r="K454" s="217" t="s">
        <v>58</v>
      </c>
      <c r="L454" s="217"/>
      <c r="M454" s="261"/>
      <c r="N454" s="139"/>
      <c r="O454" s="139"/>
      <c r="P454" s="139"/>
      <c r="Q454" s="139"/>
      <c r="R454" s="139"/>
      <c r="S454" s="139"/>
      <c r="T454" s="139"/>
      <c r="U454" s="139"/>
      <c r="V454" s="139"/>
      <c r="W454" s="139"/>
      <c r="X454" s="139"/>
      <c r="Y454" s="139"/>
      <c r="Z454" s="139"/>
      <c r="AA454" s="139"/>
      <c r="AB454" s="139"/>
      <c r="AC454" s="139"/>
      <c r="AD454" s="139"/>
      <c r="AE454" s="139"/>
      <c r="AF454" s="139"/>
      <c r="AG454" s="139"/>
      <c r="AH454" s="139"/>
      <c r="AI454" s="139"/>
      <c r="AJ454" s="139"/>
    </row>
    <row r="455" spans="1:36" s="140" customFormat="1">
      <c r="A455" s="212"/>
      <c r="B455" s="213"/>
      <c r="C455" s="214" t="s">
        <v>58</v>
      </c>
      <c r="D455" s="215" t="s">
        <v>58</v>
      </c>
      <c r="E455" s="216"/>
      <c r="F455" s="217" t="s">
        <v>58</v>
      </c>
      <c r="G455" s="217" t="s">
        <v>58</v>
      </c>
      <c r="H455" s="217" t="s">
        <v>58</v>
      </c>
      <c r="I455" s="217" t="s">
        <v>58</v>
      </c>
      <c r="J455" s="217" t="s">
        <v>58</v>
      </c>
      <c r="K455" s="217" t="s">
        <v>58</v>
      </c>
      <c r="L455" s="217"/>
      <c r="M455" s="261"/>
      <c r="N455" s="139"/>
      <c r="O455" s="139"/>
      <c r="P455" s="139"/>
      <c r="Q455" s="139"/>
      <c r="R455" s="139"/>
      <c r="S455" s="139"/>
      <c r="T455" s="139"/>
      <c r="U455" s="139"/>
      <c r="V455" s="139"/>
      <c r="W455" s="139"/>
      <c r="X455" s="139"/>
      <c r="Y455" s="139"/>
      <c r="Z455" s="139"/>
      <c r="AA455" s="139"/>
      <c r="AB455" s="139"/>
      <c r="AC455" s="139"/>
      <c r="AD455" s="139"/>
      <c r="AE455" s="139"/>
      <c r="AF455" s="139"/>
      <c r="AG455" s="139"/>
      <c r="AH455" s="139"/>
      <c r="AI455" s="139"/>
      <c r="AJ455" s="139"/>
    </row>
    <row r="456" spans="1:36" s="140" customFormat="1">
      <c r="A456" s="212"/>
      <c r="B456" s="213"/>
      <c r="C456" s="214" t="s">
        <v>58</v>
      </c>
      <c r="D456" s="215" t="s">
        <v>58</v>
      </c>
      <c r="E456" s="216"/>
      <c r="F456" s="217" t="s">
        <v>58</v>
      </c>
      <c r="G456" s="217" t="s">
        <v>58</v>
      </c>
      <c r="H456" s="217" t="s">
        <v>58</v>
      </c>
      <c r="I456" s="217" t="s">
        <v>58</v>
      </c>
      <c r="J456" s="217" t="s">
        <v>58</v>
      </c>
      <c r="K456" s="217" t="s">
        <v>58</v>
      </c>
      <c r="L456" s="217"/>
      <c r="M456" s="261"/>
      <c r="N456" s="139"/>
      <c r="O456" s="139"/>
      <c r="P456" s="139"/>
      <c r="Q456" s="139"/>
      <c r="R456" s="139"/>
      <c r="S456" s="139"/>
      <c r="T456" s="139"/>
      <c r="U456" s="139"/>
      <c r="V456" s="139"/>
      <c r="W456" s="139"/>
      <c r="X456" s="139"/>
      <c r="Y456" s="139"/>
      <c r="Z456" s="139"/>
      <c r="AA456" s="139"/>
      <c r="AB456" s="139"/>
      <c r="AC456" s="139"/>
      <c r="AD456" s="139"/>
      <c r="AE456" s="139"/>
      <c r="AF456" s="139"/>
      <c r="AG456" s="139"/>
      <c r="AH456" s="139"/>
      <c r="AI456" s="139"/>
      <c r="AJ456" s="139"/>
    </row>
    <row r="457" spans="1:36" s="140" customFormat="1">
      <c r="A457" s="212"/>
      <c r="B457" s="213"/>
      <c r="C457" s="214" t="s">
        <v>58</v>
      </c>
      <c r="D457" s="215" t="s">
        <v>58</v>
      </c>
      <c r="E457" s="216"/>
      <c r="F457" s="217" t="s">
        <v>58</v>
      </c>
      <c r="G457" s="217" t="s">
        <v>58</v>
      </c>
      <c r="H457" s="217" t="s">
        <v>58</v>
      </c>
      <c r="I457" s="217" t="s">
        <v>58</v>
      </c>
      <c r="J457" s="217" t="s">
        <v>58</v>
      </c>
      <c r="K457" s="217" t="s">
        <v>58</v>
      </c>
      <c r="L457" s="217"/>
      <c r="M457" s="261"/>
      <c r="N457" s="139"/>
      <c r="O457" s="139"/>
      <c r="P457" s="139"/>
      <c r="Q457" s="139"/>
      <c r="R457" s="139"/>
      <c r="S457" s="139"/>
      <c r="T457" s="139"/>
      <c r="U457" s="139"/>
      <c r="V457" s="139"/>
      <c r="W457" s="139"/>
      <c r="X457" s="139"/>
      <c r="Y457" s="139"/>
      <c r="Z457" s="139"/>
      <c r="AA457" s="139"/>
      <c r="AB457" s="139"/>
      <c r="AC457" s="139"/>
      <c r="AD457" s="139"/>
      <c r="AE457" s="139"/>
      <c r="AF457" s="139"/>
      <c r="AG457" s="139"/>
      <c r="AH457" s="139"/>
      <c r="AI457" s="139"/>
      <c r="AJ457" s="139"/>
    </row>
    <row r="458" spans="1:36" s="140" customFormat="1">
      <c r="A458" s="212"/>
      <c r="B458" s="213"/>
      <c r="C458" s="214" t="s">
        <v>58</v>
      </c>
      <c r="D458" s="215" t="s">
        <v>58</v>
      </c>
      <c r="E458" s="216"/>
      <c r="F458" s="217" t="s">
        <v>58</v>
      </c>
      <c r="G458" s="217" t="s">
        <v>58</v>
      </c>
      <c r="H458" s="217" t="s">
        <v>58</v>
      </c>
      <c r="I458" s="217" t="s">
        <v>58</v>
      </c>
      <c r="J458" s="217" t="s">
        <v>58</v>
      </c>
      <c r="K458" s="217" t="s">
        <v>58</v>
      </c>
      <c r="L458" s="217"/>
      <c r="M458" s="261"/>
      <c r="N458" s="139"/>
      <c r="O458" s="139"/>
      <c r="P458" s="139"/>
      <c r="Q458" s="139"/>
      <c r="R458" s="139"/>
      <c r="S458" s="139"/>
      <c r="T458" s="139"/>
      <c r="U458" s="139"/>
      <c r="V458" s="139"/>
      <c r="W458" s="139"/>
      <c r="X458" s="139"/>
      <c r="Y458" s="139"/>
      <c r="Z458" s="139"/>
      <c r="AA458" s="139"/>
      <c r="AB458" s="139"/>
      <c r="AC458" s="139"/>
      <c r="AD458" s="139"/>
      <c r="AE458" s="139"/>
      <c r="AF458" s="139"/>
      <c r="AG458" s="139"/>
      <c r="AH458" s="139"/>
      <c r="AI458" s="139"/>
      <c r="AJ458" s="139"/>
    </row>
    <row r="459" spans="1:36" s="140" customFormat="1">
      <c r="A459" s="212"/>
      <c r="B459" s="213"/>
      <c r="C459" s="214" t="s">
        <v>58</v>
      </c>
      <c r="D459" s="215" t="s">
        <v>58</v>
      </c>
      <c r="E459" s="216"/>
      <c r="F459" s="217" t="s">
        <v>58</v>
      </c>
      <c r="G459" s="217" t="s">
        <v>58</v>
      </c>
      <c r="H459" s="217" t="s">
        <v>58</v>
      </c>
      <c r="I459" s="217" t="s">
        <v>58</v>
      </c>
      <c r="J459" s="217" t="s">
        <v>58</v>
      </c>
      <c r="K459" s="217" t="s">
        <v>58</v>
      </c>
      <c r="L459" s="217"/>
      <c r="M459" s="261"/>
      <c r="N459" s="139"/>
      <c r="O459" s="139"/>
      <c r="P459" s="139"/>
      <c r="Q459" s="139"/>
      <c r="R459" s="139"/>
      <c r="S459" s="139"/>
      <c r="T459" s="139"/>
      <c r="U459" s="139"/>
      <c r="V459" s="139"/>
      <c r="W459" s="139"/>
      <c r="X459" s="139"/>
      <c r="Y459" s="139"/>
      <c r="Z459" s="139"/>
      <c r="AA459" s="139"/>
      <c r="AB459" s="139"/>
      <c r="AC459" s="139"/>
      <c r="AD459" s="139"/>
      <c r="AE459" s="139"/>
      <c r="AF459" s="139"/>
      <c r="AG459" s="139"/>
      <c r="AH459" s="139"/>
      <c r="AI459" s="139"/>
      <c r="AJ459" s="139"/>
    </row>
    <row r="460" spans="1:36" s="140" customFormat="1">
      <c r="A460" s="212"/>
      <c r="B460" s="213"/>
      <c r="C460" s="214" t="s">
        <v>58</v>
      </c>
      <c r="D460" s="215" t="s">
        <v>58</v>
      </c>
      <c r="E460" s="216"/>
      <c r="F460" s="217" t="s">
        <v>58</v>
      </c>
      <c r="G460" s="217" t="s">
        <v>58</v>
      </c>
      <c r="H460" s="217" t="s">
        <v>58</v>
      </c>
      <c r="I460" s="217" t="s">
        <v>58</v>
      </c>
      <c r="J460" s="217" t="s">
        <v>58</v>
      </c>
      <c r="K460" s="217" t="s">
        <v>58</v>
      </c>
      <c r="L460" s="217"/>
      <c r="M460" s="261"/>
      <c r="N460" s="139"/>
      <c r="O460" s="139"/>
      <c r="P460" s="139"/>
      <c r="Q460" s="139"/>
      <c r="R460" s="139"/>
      <c r="S460" s="139"/>
      <c r="T460" s="139"/>
      <c r="U460" s="139"/>
      <c r="V460" s="139"/>
      <c r="W460" s="139"/>
      <c r="X460" s="139"/>
      <c r="Y460" s="139"/>
      <c r="Z460" s="139"/>
      <c r="AA460" s="139"/>
      <c r="AB460" s="139"/>
      <c r="AC460" s="139"/>
      <c r="AD460" s="139"/>
      <c r="AE460" s="139"/>
      <c r="AF460" s="139"/>
      <c r="AG460" s="139"/>
      <c r="AH460" s="139"/>
      <c r="AI460" s="139"/>
      <c r="AJ460" s="139"/>
    </row>
    <row r="461" spans="1:36" s="140" customFormat="1">
      <c r="A461" s="212"/>
      <c r="B461" s="213"/>
      <c r="C461" s="214" t="s">
        <v>58</v>
      </c>
      <c r="D461" s="215" t="s">
        <v>58</v>
      </c>
      <c r="E461" s="216"/>
      <c r="F461" s="217" t="s">
        <v>58</v>
      </c>
      <c r="G461" s="217" t="s">
        <v>58</v>
      </c>
      <c r="H461" s="217" t="s">
        <v>58</v>
      </c>
      <c r="I461" s="217" t="s">
        <v>58</v>
      </c>
      <c r="J461" s="217" t="s">
        <v>58</v>
      </c>
      <c r="K461" s="217" t="s">
        <v>58</v>
      </c>
      <c r="L461" s="217"/>
      <c r="M461" s="261"/>
      <c r="N461" s="139"/>
      <c r="O461" s="139"/>
      <c r="P461" s="139"/>
      <c r="Q461" s="139"/>
      <c r="R461" s="139"/>
      <c r="S461" s="139"/>
      <c r="T461" s="139"/>
      <c r="U461" s="139"/>
      <c r="V461" s="139"/>
      <c r="W461" s="139"/>
      <c r="X461" s="139"/>
      <c r="Y461" s="139"/>
      <c r="Z461" s="139"/>
      <c r="AA461" s="139"/>
      <c r="AB461" s="139"/>
      <c r="AC461" s="139"/>
      <c r="AD461" s="139"/>
      <c r="AE461" s="139"/>
      <c r="AF461" s="139"/>
      <c r="AG461" s="139"/>
      <c r="AH461" s="139"/>
      <c r="AI461" s="139"/>
      <c r="AJ461" s="139"/>
    </row>
    <row r="462" spans="1:36" s="140" customFormat="1">
      <c r="A462" s="212"/>
      <c r="B462" s="213"/>
      <c r="C462" s="214" t="s">
        <v>58</v>
      </c>
      <c r="D462" s="215" t="s">
        <v>58</v>
      </c>
      <c r="E462" s="216"/>
      <c r="F462" s="217" t="s">
        <v>58</v>
      </c>
      <c r="G462" s="217" t="s">
        <v>58</v>
      </c>
      <c r="H462" s="217" t="s">
        <v>58</v>
      </c>
      <c r="I462" s="217" t="s">
        <v>58</v>
      </c>
      <c r="J462" s="217" t="s">
        <v>58</v>
      </c>
      <c r="K462" s="217" t="s">
        <v>58</v>
      </c>
      <c r="L462" s="217"/>
      <c r="M462" s="261"/>
      <c r="N462" s="139"/>
      <c r="O462" s="139"/>
      <c r="P462" s="139"/>
      <c r="Q462" s="139"/>
      <c r="R462" s="139"/>
      <c r="S462" s="139"/>
      <c r="T462" s="139"/>
      <c r="U462" s="139"/>
      <c r="V462" s="139"/>
      <c r="W462" s="139"/>
      <c r="X462" s="139"/>
      <c r="Y462" s="139"/>
      <c r="Z462" s="139"/>
      <c r="AA462" s="139"/>
      <c r="AB462" s="139"/>
      <c r="AC462" s="139"/>
      <c r="AD462" s="139"/>
      <c r="AE462" s="139"/>
      <c r="AF462" s="139"/>
      <c r="AG462" s="139"/>
      <c r="AH462" s="139"/>
      <c r="AI462" s="139"/>
      <c r="AJ462" s="139"/>
    </row>
    <row r="463" spans="1:36" s="140" customFormat="1">
      <c r="A463" s="212"/>
      <c r="B463" s="213"/>
      <c r="C463" s="214" t="s">
        <v>58</v>
      </c>
      <c r="D463" s="215" t="s">
        <v>58</v>
      </c>
      <c r="E463" s="216"/>
      <c r="F463" s="217" t="s">
        <v>58</v>
      </c>
      <c r="G463" s="217" t="s">
        <v>58</v>
      </c>
      <c r="H463" s="217" t="s">
        <v>58</v>
      </c>
      <c r="I463" s="217" t="s">
        <v>58</v>
      </c>
      <c r="J463" s="217" t="s">
        <v>58</v>
      </c>
      <c r="K463" s="217" t="s">
        <v>58</v>
      </c>
      <c r="L463" s="217"/>
      <c r="M463" s="261"/>
      <c r="N463" s="139"/>
      <c r="O463" s="139"/>
      <c r="P463" s="139"/>
      <c r="Q463" s="139"/>
      <c r="R463" s="139"/>
      <c r="S463" s="139"/>
      <c r="T463" s="139"/>
      <c r="U463" s="139"/>
      <c r="V463" s="139"/>
      <c r="W463" s="139"/>
      <c r="X463" s="139"/>
      <c r="Y463" s="139"/>
      <c r="Z463" s="139"/>
      <c r="AA463" s="139"/>
      <c r="AB463" s="139"/>
      <c r="AC463" s="139"/>
      <c r="AD463" s="139"/>
      <c r="AE463" s="139"/>
      <c r="AF463" s="139"/>
      <c r="AG463" s="139"/>
      <c r="AH463" s="139"/>
      <c r="AI463" s="139"/>
      <c r="AJ463" s="139"/>
    </row>
    <row r="464" spans="1:36" s="140" customFormat="1">
      <c r="A464" s="212"/>
      <c r="B464" s="213"/>
      <c r="C464" s="214" t="s">
        <v>58</v>
      </c>
      <c r="D464" s="215" t="s">
        <v>58</v>
      </c>
      <c r="E464" s="216"/>
      <c r="F464" s="217" t="s">
        <v>58</v>
      </c>
      <c r="G464" s="217" t="s">
        <v>58</v>
      </c>
      <c r="H464" s="217" t="s">
        <v>58</v>
      </c>
      <c r="I464" s="217" t="s">
        <v>58</v>
      </c>
      <c r="J464" s="217" t="s">
        <v>58</v>
      </c>
      <c r="K464" s="217" t="s">
        <v>58</v>
      </c>
      <c r="L464" s="217"/>
      <c r="M464" s="261"/>
      <c r="N464" s="139"/>
      <c r="O464" s="139"/>
      <c r="P464" s="139"/>
      <c r="Q464" s="139"/>
      <c r="R464" s="139"/>
      <c r="S464" s="139"/>
      <c r="T464" s="139"/>
      <c r="U464" s="139"/>
      <c r="V464" s="139"/>
      <c r="W464" s="139"/>
      <c r="X464" s="139"/>
      <c r="Y464" s="139"/>
      <c r="Z464" s="139"/>
      <c r="AA464" s="139"/>
      <c r="AB464" s="139"/>
      <c r="AC464" s="139"/>
      <c r="AD464" s="139"/>
      <c r="AE464" s="139"/>
      <c r="AF464" s="139"/>
      <c r="AG464" s="139"/>
      <c r="AH464" s="139"/>
      <c r="AI464" s="139"/>
      <c r="AJ464" s="139"/>
    </row>
    <row r="465" spans="1:36" s="140" customFormat="1">
      <c r="A465" s="212"/>
      <c r="B465" s="213"/>
      <c r="C465" s="214" t="s">
        <v>58</v>
      </c>
      <c r="D465" s="215" t="s">
        <v>58</v>
      </c>
      <c r="E465" s="216"/>
      <c r="F465" s="217" t="s">
        <v>58</v>
      </c>
      <c r="G465" s="217" t="s">
        <v>58</v>
      </c>
      <c r="H465" s="217" t="s">
        <v>58</v>
      </c>
      <c r="I465" s="217" t="s">
        <v>58</v>
      </c>
      <c r="J465" s="217" t="s">
        <v>58</v>
      </c>
      <c r="K465" s="217" t="s">
        <v>58</v>
      </c>
      <c r="L465" s="217"/>
      <c r="M465" s="261"/>
      <c r="N465" s="139"/>
      <c r="O465" s="139"/>
      <c r="P465" s="139"/>
      <c r="Q465" s="139"/>
      <c r="R465" s="139"/>
      <c r="S465" s="139"/>
      <c r="T465" s="139"/>
      <c r="U465" s="139"/>
      <c r="V465" s="139"/>
      <c r="W465" s="139"/>
      <c r="X465" s="139"/>
      <c r="Y465" s="139"/>
      <c r="Z465" s="139"/>
      <c r="AA465" s="139"/>
      <c r="AB465" s="139"/>
      <c r="AC465" s="139"/>
      <c r="AD465" s="139"/>
      <c r="AE465" s="139"/>
      <c r="AF465" s="139"/>
      <c r="AG465" s="139"/>
      <c r="AH465" s="139"/>
      <c r="AI465" s="139"/>
      <c r="AJ465" s="139"/>
    </row>
    <row r="466" spans="1:36" s="140" customFormat="1">
      <c r="A466" s="212"/>
      <c r="B466" s="213"/>
      <c r="C466" s="214" t="s">
        <v>58</v>
      </c>
      <c r="D466" s="215" t="s">
        <v>58</v>
      </c>
      <c r="E466" s="216"/>
      <c r="F466" s="217" t="s">
        <v>58</v>
      </c>
      <c r="G466" s="217" t="s">
        <v>58</v>
      </c>
      <c r="H466" s="217" t="s">
        <v>58</v>
      </c>
      <c r="I466" s="217" t="s">
        <v>58</v>
      </c>
      <c r="J466" s="217" t="s">
        <v>58</v>
      </c>
      <c r="K466" s="217" t="s">
        <v>58</v>
      </c>
      <c r="L466" s="217"/>
      <c r="M466" s="261"/>
      <c r="N466" s="139"/>
      <c r="O466" s="139"/>
      <c r="P466" s="139"/>
      <c r="Q466" s="139"/>
      <c r="R466" s="139"/>
      <c r="S466" s="139"/>
      <c r="T466" s="139"/>
      <c r="U466" s="139"/>
      <c r="V466" s="139"/>
      <c r="W466" s="139"/>
      <c r="X466" s="139"/>
      <c r="Y466" s="139"/>
      <c r="Z466" s="139"/>
      <c r="AA466" s="139"/>
      <c r="AB466" s="139"/>
      <c r="AC466" s="139"/>
      <c r="AD466" s="139"/>
      <c r="AE466" s="139"/>
      <c r="AF466" s="139"/>
      <c r="AG466" s="139"/>
      <c r="AH466" s="139"/>
      <c r="AI466" s="139"/>
      <c r="AJ466" s="139"/>
    </row>
    <row r="467" spans="1:36" s="140" customFormat="1">
      <c r="A467" s="212"/>
      <c r="B467" s="213"/>
      <c r="C467" s="214" t="s">
        <v>58</v>
      </c>
      <c r="D467" s="215" t="s">
        <v>58</v>
      </c>
      <c r="E467" s="216"/>
      <c r="F467" s="217" t="s">
        <v>58</v>
      </c>
      <c r="G467" s="217" t="s">
        <v>58</v>
      </c>
      <c r="H467" s="217" t="s">
        <v>58</v>
      </c>
      <c r="I467" s="217" t="s">
        <v>58</v>
      </c>
      <c r="J467" s="217" t="s">
        <v>58</v>
      </c>
      <c r="K467" s="217" t="s">
        <v>58</v>
      </c>
      <c r="L467" s="217"/>
      <c r="M467" s="261"/>
      <c r="N467" s="139"/>
      <c r="O467" s="139"/>
      <c r="P467" s="139"/>
      <c r="Q467" s="139"/>
      <c r="R467" s="139"/>
      <c r="S467" s="139"/>
      <c r="T467" s="139"/>
      <c r="U467" s="139"/>
      <c r="V467" s="139"/>
      <c r="W467" s="139"/>
      <c r="X467" s="139"/>
      <c r="Y467" s="139"/>
      <c r="Z467" s="139"/>
      <c r="AA467" s="139"/>
      <c r="AB467" s="139"/>
      <c r="AC467" s="139"/>
      <c r="AD467" s="139"/>
      <c r="AE467" s="139"/>
      <c r="AF467" s="139"/>
      <c r="AG467" s="139"/>
      <c r="AH467" s="139"/>
      <c r="AI467" s="139"/>
      <c r="AJ467" s="139"/>
    </row>
    <row r="468" spans="1:36" s="140" customFormat="1">
      <c r="A468" s="212"/>
      <c r="B468" s="213"/>
      <c r="C468" s="214" t="s">
        <v>58</v>
      </c>
      <c r="D468" s="215" t="s">
        <v>58</v>
      </c>
      <c r="E468" s="216"/>
      <c r="F468" s="217" t="s">
        <v>58</v>
      </c>
      <c r="G468" s="217" t="s">
        <v>58</v>
      </c>
      <c r="H468" s="217" t="s">
        <v>58</v>
      </c>
      <c r="I468" s="217" t="s">
        <v>58</v>
      </c>
      <c r="J468" s="217" t="s">
        <v>58</v>
      </c>
      <c r="K468" s="217" t="s">
        <v>58</v>
      </c>
      <c r="L468" s="217"/>
      <c r="M468" s="261"/>
      <c r="N468" s="139"/>
      <c r="O468" s="139"/>
      <c r="P468" s="139"/>
      <c r="Q468" s="139"/>
      <c r="R468" s="139"/>
      <c r="S468" s="139"/>
      <c r="T468" s="139"/>
      <c r="U468" s="139"/>
      <c r="V468" s="139"/>
      <c r="W468" s="139"/>
      <c r="X468" s="139"/>
      <c r="Y468" s="139"/>
      <c r="Z468" s="139"/>
      <c r="AA468" s="139"/>
      <c r="AB468" s="139"/>
      <c r="AC468" s="139"/>
      <c r="AD468" s="139"/>
      <c r="AE468" s="139"/>
      <c r="AF468" s="139"/>
      <c r="AG468" s="139"/>
      <c r="AH468" s="139"/>
      <c r="AI468" s="139"/>
      <c r="AJ468" s="139"/>
    </row>
    <row r="469" spans="1:36" s="140" customFormat="1">
      <c r="A469" s="212"/>
      <c r="B469" s="213"/>
      <c r="C469" s="214" t="s">
        <v>58</v>
      </c>
      <c r="D469" s="215" t="s">
        <v>58</v>
      </c>
      <c r="E469" s="216"/>
      <c r="F469" s="217" t="s">
        <v>58</v>
      </c>
      <c r="G469" s="217" t="s">
        <v>58</v>
      </c>
      <c r="H469" s="217" t="s">
        <v>58</v>
      </c>
      <c r="I469" s="217" t="s">
        <v>58</v>
      </c>
      <c r="J469" s="217" t="s">
        <v>58</v>
      </c>
      <c r="K469" s="217" t="s">
        <v>58</v>
      </c>
      <c r="L469" s="217"/>
      <c r="M469" s="261"/>
      <c r="N469" s="139"/>
      <c r="O469" s="139"/>
      <c r="P469" s="139"/>
      <c r="Q469" s="139"/>
      <c r="R469" s="139"/>
      <c r="S469" s="139"/>
      <c r="T469" s="139"/>
      <c r="U469" s="139"/>
      <c r="V469" s="139"/>
      <c r="W469" s="139"/>
      <c r="X469" s="139"/>
      <c r="Y469" s="139"/>
      <c r="Z469" s="139"/>
      <c r="AA469" s="139"/>
      <c r="AB469" s="139"/>
      <c r="AC469" s="139"/>
      <c r="AD469" s="139"/>
      <c r="AE469" s="139"/>
      <c r="AF469" s="139"/>
      <c r="AG469" s="139"/>
      <c r="AH469" s="139"/>
      <c r="AI469" s="139"/>
      <c r="AJ469" s="139"/>
    </row>
    <row r="470" spans="1:36" s="140" customFormat="1">
      <c r="A470" s="212"/>
      <c r="B470" s="213"/>
      <c r="C470" s="214" t="s">
        <v>58</v>
      </c>
      <c r="D470" s="215" t="s">
        <v>58</v>
      </c>
      <c r="E470" s="216"/>
      <c r="F470" s="217" t="s">
        <v>58</v>
      </c>
      <c r="G470" s="217" t="s">
        <v>58</v>
      </c>
      <c r="H470" s="217" t="s">
        <v>58</v>
      </c>
      <c r="I470" s="217" t="s">
        <v>58</v>
      </c>
      <c r="J470" s="217" t="s">
        <v>58</v>
      </c>
      <c r="K470" s="217" t="s">
        <v>58</v>
      </c>
      <c r="L470" s="217"/>
      <c r="M470" s="261"/>
      <c r="N470" s="139"/>
      <c r="O470" s="139"/>
      <c r="P470" s="139"/>
      <c r="Q470" s="139"/>
      <c r="R470" s="139"/>
      <c r="S470" s="139"/>
      <c r="T470" s="139"/>
      <c r="U470" s="139"/>
      <c r="V470" s="139"/>
      <c r="W470" s="139"/>
      <c r="X470" s="139"/>
      <c r="Y470" s="139"/>
      <c r="Z470" s="139"/>
      <c r="AA470" s="139"/>
      <c r="AB470" s="139"/>
      <c r="AC470" s="139"/>
      <c r="AD470" s="139"/>
      <c r="AE470" s="139"/>
      <c r="AF470" s="139"/>
      <c r="AG470" s="139"/>
      <c r="AH470" s="139"/>
      <c r="AI470" s="139"/>
      <c r="AJ470" s="139"/>
    </row>
    <row r="471" spans="1:36" s="140" customFormat="1">
      <c r="A471" s="212"/>
      <c r="B471" s="213"/>
      <c r="C471" s="214" t="s">
        <v>58</v>
      </c>
      <c r="D471" s="215" t="s">
        <v>58</v>
      </c>
      <c r="E471" s="216"/>
      <c r="F471" s="217" t="s">
        <v>58</v>
      </c>
      <c r="G471" s="217" t="s">
        <v>58</v>
      </c>
      <c r="H471" s="217" t="s">
        <v>58</v>
      </c>
      <c r="I471" s="217" t="s">
        <v>58</v>
      </c>
      <c r="J471" s="217" t="s">
        <v>58</v>
      </c>
      <c r="K471" s="217" t="s">
        <v>58</v>
      </c>
      <c r="L471" s="217"/>
      <c r="M471" s="261"/>
      <c r="N471" s="139"/>
      <c r="O471" s="139"/>
      <c r="P471" s="139"/>
      <c r="Q471" s="139"/>
      <c r="R471" s="139"/>
      <c r="S471" s="139"/>
      <c r="T471" s="139"/>
      <c r="U471" s="139"/>
      <c r="V471" s="139"/>
      <c r="W471" s="139"/>
      <c r="X471" s="139"/>
      <c r="Y471" s="139"/>
      <c r="Z471" s="139"/>
      <c r="AA471" s="139"/>
      <c r="AB471" s="139"/>
      <c r="AC471" s="139"/>
      <c r="AD471" s="139"/>
      <c r="AE471" s="139"/>
      <c r="AF471" s="139"/>
      <c r="AG471" s="139"/>
      <c r="AH471" s="139"/>
      <c r="AI471" s="139"/>
      <c r="AJ471" s="139"/>
    </row>
    <row r="472" spans="1:36" s="140" customFormat="1">
      <c r="A472" s="212"/>
      <c r="B472" s="213"/>
      <c r="C472" s="214" t="s">
        <v>58</v>
      </c>
      <c r="D472" s="215" t="s">
        <v>58</v>
      </c>
      <c r="E472" s="216"/>
      <c r="F472" s="217" t="s">
        <v>58</v>
      </c>
      <c r="G472" s="217" t="s">
        <v>58</v>
      </c>
      <c r="H472" s="217" t="s">
        <v>58</v>
      </c>
      <c r="I472" s="217" t="s">
        <v>58</v>
      </c>
      <c r="J472" s="217" t="s">
        <v>58</v>
      </c>
      <c r="K472" s="217" t="s">
        <v>58</v>
      </c>
      <c r="L472" s="217"/>
      <c r="M472" s="261"/>
      <c r="N472" s="139"/>
      <c r="O472" s="139"/>
      <c r="P472" s="139"/>
      <c r="Q472" s="139"/>
      <c r="R472" s="139"/>
      <c r="S472" s="139"/>
      <c r="T472" s="139"/>
      <c r="U472" s="139"/>
      <c r="V472" s="139"/>
      <c r="W472" s="139"/>
      <c r="X472" s="139"/>
      <c r="Y472" s="139"/>
      <c r="Z472" s="139"/>
      <c r="AA472" s="139"/>
      <c r="AB472" s="139"/>
      <c r="AC472" s="139"/>
      <c r="AD472" s="139"/>
      <c r="AE472" s="139"/>
      <c r="AF472" s="139"/>
      <c r="AG472" s="139"/>
      <c r="AH472" s="139"/>
      <c r="AI472" s="139"/>
      <c r="AJ472" s="139"/>
    </row>
    <row r="473" spans="1:36" s="140" customFormat="1">
      <c r="A473" s="212"/>
      <c r="B473" s="213"/>
      <c r="C473" s="214" t="s">
        <v>58</v>
      </c>
      <c r="D473" s="215" t="s">
        <v>58</v>
      </c>
      <c r="E473" s="216"/>
      <c r="F473" s="217" t="s">
        <v>58</v>
      </c>
      <c r="G473" s="217" t="s">
        <v>58</v>
      </c>
      <c r="H473" s="217" t="s">
        <v>58</v>
      </c>
      <c r="I473" s="217" t="s">
        <v>58</v>
      </c>
      <c r="J473" s="217" t="s">
        <v>58</v>
      </c>
      <c r="K473" s="217" t="s">
        <v>58</v>
      </c>
      <c r="L473" s="217"/>
      <c r="M473" s="261"/>
      <c r="N473" s="139"/>
      <c r="O473" s="139"/>
      <c r="P473" s="139"/>
      <c r="Q473" s="139"/>
      <c r="R473" s="139"/>
      <c r="S473" s="139"/>
      <c r="T473" s="139"/>
      <c r="U473" s="139"/>
      <c r="V473" s="139"/>
      <c r="W473" s="139"/>
      <c r="X473" s="139"/>
      <c r="Y473" s="139"/>
      <c r="Z473" s="139"/>
      <c r="AA473" s="139"/>
      <c r="AB473" s="139"/>
      <c r="AC473" s="139"/>
      <c r="AD473" s="139"/>
      <c r="AE473" s="139"/>
      <c r="AF473" s="139"/>
      <c r="AG473" s="139"/>
      <c r="AH473" s="139"/>
      <c r="AI473" s="139"/>
      <c r="AJ473" s="139"/>
    </row>
    <row r="474" spans="1:36" s="140" customFormat="1">
      <c r="A474" s="212"/>
      <c r="B474" s="213"/>
      <c r="C474" s="214" t="s">
        <v>58</v>
      </c>
      <c r="D474" s="215" t="s">
        <v>58</v>
      </c>
      <c r="E474" s="216"/>
      <c r="F474" s="217" t="s">
        <v>58</v>
      </c>
      <c r="G474" s="217" t="s">
        <v>58</v>
      </c>
      <c r="H474" s="217" t="s">
        <v>58</v>
      </c>
      <c r="I474" s="217" t="s">
        <v>58</v>
      </c>
      <c r="J474" s="217" t="s">
        <v>58</v>
      </c>
      <c r="K474" s="217" t="s">
        <v>58</v>
      </c>
      <c r="L474" s="217"/>
      <c r="M474" s="261"/>
      <c r="N474" s="139"/>
      <c r="O474" s="139"/>
      <c r="P474" s="139"/>
      <c r="Q474" s="139"/>
      <c r="R474" s="139"/>
      <c r="S474" s="139"/>
      <c r="T474" s="139"/>
      <c r="U474" s="139"/>
      <c r="V474" s="139"/>
      <c r="W474" s="139"/>
      <c r="X474" s="139"/>
      <c r="Y474" s="139"/>
      <c r="Z474" s="139"/>
      <c r="AA474" s="139"/>
      <c r="AB474" s="139"/>
      <c r="AC474" s="139"/>
      <c r="AD474" s="139"/>
      <c r="AE474" s="139"/>
      <c r="AF474" s="139"/>
      <c r="AG474" s="139"/>
      <c r="AH474" s="139"/>
      <c r="AI474" s="139"/>
      <c r="AJ474" s="139"/>
    </row>
    <row r="475" spans="1:36" s="140" customFormat="1">
      <c r="A475" s="212"/>
      <c r="B475" s="213"/>
      <c r="C475" s="214" t="s">
        <v>58</v>
      </c>
      <c r="D475" s="215" t="s">
        <v>58</v>
      </c>
      <c r="E475" s="216"/>
      <c r="F475" s="217" t="s">
        <v>58</v>
      </c>
      <c r="G475" s="217" t="s">
        <v>58</v>
      </c>
      <c r="H475" s="217" t="s">
        <v>58</v>
      </c>
      <c r="I475" s="217" t="s">
        <v>58</v>
      </c>
      <c r="J475" s="217" t="s">
        <v>58</v>
      </c>
      <c r="K475" s="217" t="s">
        <v>58</v>
      </c>
      <c r="L475" s="217"/>
      <c r="M475" s="261"/>
      <c r="N475" s="139"/>
      <c r="O475" s="139"/>
      <c r="P475" s="139"/>
      <c r="Q475" s="139"/>
      <c r="R475" s="139"/>
      <c r="S475" s="139"/>
      <c r="T475" s="139"/>
      <c r="U475" s="139"/>
      <c r="V475" s="139"/>
      <c r="W475" s="139"/>
      <c r="X475" s="139"/>
      <c r="Y475" s="139"/>
      <c r="Z475" s="139"/>
      <c r="AA475" s="139"/>
      <c r="AB475" s="139"/>
      <c r="AC475" s="139"/>
      <c r="AD475" s="139"/>
      <c r="AE475" s="139"/>
      <c r="AF475" s="139"/>
      <c r="AG475" s="139"/>
      <c r="AH475" s="139"/>
      <c r="AI475" s="139"/>
      <c r="AJ475" s="139"/>
    </row>
    <row r="476" spans="1:36" s="140" customFormat="1">
      <c r="A476" s="212"/>
      <c r="B476" s="213"/>
      <c r="C476" s="214" t="s">
        <v>58</v>
      </c>
      <c r="D476" s="215" t="s">
        <v>58</v>
      </c>
      <c r="E476" s="216"/>
      <c r="F476" s="217" t="s">
        <v>58</v>
      </c>
      <c r="G476" s="217" t="s">
        <v>58</v>
      </c>
      <c r="H476" s="217" t="s">
        <v>58</v>
      </c>
      <c r="I476" s="217" t="s">
        <v>58</v>
      </c>
      <c r="J476" s="217" t="s">
        <v>58</v>
      </c>
      <c r="K476" s="217" t="s">
        <v>58</v>
      </c>
      <c r="L476" s="217"/>
      <c r="M476" s="261"/>
      <c r="N476" s="139"/>
      <c r="O476" s="139"/>
      <c r="P476" s="139"/>
      <c r="Q476" s="139"/>
      <c r="R476" s="139"/>
      <c r="S476" s="139"/>
      <c r="T476" s="139"/>
      <c r="U476" s="139"/>
      <c r="V476" s="139"/>
      <c r="W476" s="139"/>
      <c r="X476" s="139"/>
      <c r="Y476" s="139"/>
      <c r="Z476" s="139"/>
      <c r="AA476" s="139"/>
      <c r="AB476" s="139"/>
      <c r="AC476" s="139"/>
      <c r="AD476" s="139"/>
      <c r="AE476" s="139"/>
      <c r="AF476" s="139"/>
      <c r="AG476" s="139"/>
      <c r="AH476" s="139"/>
      <c r="AI476" s="139"/>
      <c r="AJ476" s="139"/>
    </row>
    <row r="477" spans="1:36" s="140" customFormat="1">
      <c r="A477" s="212"/>
      <c r="B477" s="213"/>
      <c r="C477" s="214" t="s">
        <v>58</v>
      </c>
      <c r="D477" s="215" t="s">
        <v>58</v>
      </c>
      <c r="E477" s="216"/>
      <c r="F477" s="217" t="s">
        <v>58</v>
      </c>
      <c r="G477" s="217" t="s">
        <v>58</v>
      </c>
      <c r="H477" s="217" t="s">
        <v>58</v>
      </c>
      <c r="I477" s="217" t="s">
        <v>58</v>
      </c>
      <c r="J477" s="217" t="s">
        <v>58</v>
      </c>
      <c r="K477" s="217" t="s">
        <v>58</v>
      </c>
      <c r="L477" s="217"/>
      <c r="M477" s="261"/>
      <c r="N477" s="139"/>
      <c r="O477" s="139"/>
      <c r="P477" s="139"/>
      <c r="Q477" s="139"/>
      <c r="R477" s="139"/>
      <c r="S477" s="139"/>
      <c r="T477" s="139"/>
      <c r="U477" s="139"/>
      <c r="V477" s="139"/>
      <c r="W477" s="139"/>
      <c r="X477" s="139"/>
      <c r="Y477" s="139"/>
      <c r="Z477" s="139"/>
      <c r="AA477" s="139"/>
      <c r="AB477" s="139"/>
      <c r="AC477" s="139"/>
      <c r="AD477" s="139"/>
      <c r="AE477" s="139"/>
      <c r="AF477" s="139"/>
      <c r="AG477" s="139"/>
      <c r="AH477" s="139"/>
      <c r="AI477" s="139"/>
      <c r="AJ477" s="139"/>
    </row>
    <row r="478" spans="1:36" s="140" customFormat="1">
      <c r="A478" s="212"/>
      <c r="B478" s="213"/>
      <c r="C478" s="214" t="s">
        <v>58</v>
      </c>
      <c r="D478" s="215" t="s">
        <v>58</v>
      </c>
      <c r="E478" s="216"/>
      <c r="F478" s="217" t="s">
        <v>58</v>
      </c>
      <c r="G478" s="217" t="s">
        <v>58</v>
      </c>
      <c r="H478" s="217" t="s">
        <v>58</v>
      </c>
      <c r="I478" s="217" t="s">
        <v>58</v>
      </c>
      <c r="J478" s="217" t="s">
        <v>58</v>
      </c>
      <c r="K478" s="217" t="s">
        <v>58</v>
      </c>
      <c r="L478" s="217"/>
      <c r="M478" s="261"/>
      <c r="N478" s="139"/>
      <c r="O478" s="139"/>
      <c r="P478" s="139"/>
      <c r="Q478" s="139"/>
      <c r="R478" s="139"/>
      <c r="S478" s="139"/>
      <c r="T478" s="139"/>
      <c r="U478" s="139"/>
      <c r="V478" s="139"/>
      <c r="W478" s="139"/>
      <c r="X478" s="139"/>
      <c r="Y478" s="139"/>
      <c r="Z478" s="139"/>
      <c r="AA478" s="139"/>
      <c r="AB478" s="139"/>
      <c r="AC478" s="139"/>
      <c r="AD478" s="139"/>
      <c r="AE478" s="139"/>
      <c r="AF478" s="139"/>
      <c r="AG478" s="139"/>
      <c r="AH478" s="139"/>
      <c r="AI478" s="139"/>
      <c r="AJ478" s="139"/>
    </row>
    <row r="479" spans="1:36" s="140" customFormat="1">
      <c r="A479" s="212"/>
      <c r="B479" s="213"/>
      <c r="C479" s="214" t="s">
        <v>58</v>
      </c>
      <c r="D479" s="215" t="s">
        <v>58</v>
      </c>
      <c r="E479" s="216"/>
      <c r="F479" s="217" t="s">
        <v>58</v>
      </c>
      <c r="G479" s="217" t="s">
        <v>58</v>
      </c>
      <c r="H479" s="217" t="s">
        <v>58</v>
      </c>
      <c r="I479" s="217" t="s">
        <v>58</v>
      </c>
      <c r="J479" s="217" t="s">
        <v>58</v>
      </c>
      <c r="K479" s="217" t="s">
        <v>58</v>
      </c>
      <c r="L479" s="217"/>
      <c r="M479" s="261"/>
      <c r="N479" s="139"/>
      <c r="O479" s="139"/>
      <c r="P479" s="139"/>
      <c r="Q479" s="139"/>
      <c r="R479" s="139"/>
      <c r="S479" s="139"/>
      <c r="T479" s="139"/>
      <c r="U479" s="139"/>
      <c r="V479" s="139"/>
      <c r="W479" s="139"/>
      <c r="X479" s="139"/>
      <c r="Y479" s="139"/>
      <c r="Z479" s="139"/>
      <c r="AA479" s="139"/>
      <c r="AB479" s="139"/>
      <c r="AC479" s="139"/>
      <c r="AD479" s="139"/>
      <c r="AE479" s="139"/>
      <c r="AF479" s="139"/>
      <c r="AG479" s="139"/>
      <c r="AH479" s="139"/>
      <c r="AI479" s="139"/>
      <c r="AJ479" s="139"/>
    </row>
    <row r="480" spans="1:36" s="140" customFormat="1">
      <c r="A480" s="212"/>
      <c r="B480" s="213"/>
      <c r="C480" s="214" t="s">
        <v>58</v>
      </c>
      <c r="D480" s="215" t="s">
        <v>58</v>
      </c>
      <c r="E480" s="216"/>
      <c r="F480" s="217" t="s">
        <v>58</v>
      </c>
      <c r="G480" s="217" t="s">
        <v>58</v>
      </c>
      <c r="H480" s="217" t="s">
        <v>58</v>
      </c>
      <c r="I480" s="217" t="s">
        <v>58</v>
      </c>
      <c r="J480" s="217" t="s">
        <v>58</v>
      </c>
      <c r="K480" s="217" t="s">
        <v>58</v>
      </c>
      <c r="L480" s="217"/>
      <c r="M480" s="261"/>
      <c r="N480" s="139"/>
      <c r="O480" s="139"/>
      <c r="P480" s="139"/>
      <c r="Q480" s="139"/>
      <c r="R480" s="139"/>
      <c r="S480" s="139"/>
      <c r="T480" s="139"/>
      <c r="U480" s="139"/>
      <c r="V480" s="139"/>
      <c r="W480" s="139"/>
      <c r="X480" s="139"/>
      <c r="Y480" s="139"/>
      <c r="Z480" s="139"/>
      <c r="AA480" s="139"/>
      <c r="AB480" s="139"/>
      <c r="AC480" s="139"/>
      <c r="AD480" s="139"/>
      <c r="AE480" s="139"/>
      <c r="AF480" s="139"/>
      <c r="AG480" s="139"/>
      <c r="AH480" s="139"/>
      <c r="AI480" s="139"/>
      <c r="AJ480" s="139"/>
    </row>
    <row r="481" spans="1:36" s="140" customFormat="1">
      <c r="A481" s="212"/>
      <c r="B481" s="213"/>
      <c r="C481" s="214" t="s">
        <v>58</v>
      </c>
      <c r="D481" s="215" t="s">
        <v>58</v>
      </c>
      <c r="E481" s="216"/>
      <c r="F481" s="217" t="s">
        <v>58</v>
      </c>
      <c r="G481" s="217" t="s">
        <v>58</v>
      </c>
      <c r="H481" s="217" t="s">
        <v>58</v>
      </c>
      <c r="I481" s="217" t="s">
        <v>58</v>
      </c>
      <c r="J481" s="217" t="s">
        <v>58</v>
      </c>
      <c r="K481" s="217" t="s">
        <v>58</v>
      </c>
      <c r="L481" s="217"/>
      <c r="M481" s="261"/>
      <c r="N481" s="139"/>
      <c r="O481" s="139"/>
      <c r="P481" s="139"/>
      <c r="Q481" s="139"/>
      <c r="R481" s="139"/>
      <c r="S481" s="139"/>
      <c r="T481" s="139"/>
      <c r="U481" s="139"/>
      <c r="V481" s="139"/>
      <c r="W481" s="139"/>
      <c r="X481" s="139"/>
      <c r="Y481" s="139"/>
      <c r="Z481" s="139"/>
      <c r="AA481" s="139"/>
      <c r="AB481" s="139"/>
      <c r="AC481" s="139"/>
      <c r="AD481" s="139"/>
      <c r="AE481" s="139"/>
      <c r="AF481" s="139"/>
      <c r="AG481" s="139"/>
      <c r="AH481" s="139"/>
      <c r="AI481" s="139"/>
      <c r="AJ481" s="139"/>
    </row>
    <row r="482" spans="1:36" s="140" customFormat="1">
      <c r="A482" s="212"/>
      <c r="B482" s="213"/>
      <c r="C482" s="214" t="s">
        <v>58</v>
      </c>
      <c r="D482" s="215" t="s">
        <v>58</v>
      </c>
      <c r="E482" s="216"/>
      <c r="F482" s="217" t="s">
        <v>58</v>
      </c>
      <c r="G482" s="217" t="s">
        <v>58</v>
      </c>
      <c r="H482" s="217" t="s">
        <v>58</v>
      </c>
      <c r="I482" s="217" t="s">
        <v>58</v>
      </c>
      <c r="J482" s="217" t="s">
        <v>58</v>
      </c>
      <c r="K482" s="217" t="s">
        <v>58</v>
      </c>
      <c r="L482" s="217"/>
      <c r="M482" s="261"/>
      <c r="N482" s="139"/>
      <c r="O482" s="139"/>
      <c r="P482" s="139"/>
      <c r="Q482" s="139"/>
      <c r="R482" s="139"/>
      <c r="S482" s="139"/>
      <c r="T482" s="139"/>
      <c r="U482" s="139"/>
      <c r="V482" s="139"/>
      <c r="W482" s="139"/>
      <c r="X482" s="139"/>
      <c r="Y482" s="139"/>
      <c r="Z482" s="139"/>
      <c r="AA482" s="139"/>
      <c r="AB482" s="139"/>
      <c r="AC482" s="139"/>
      <c r="AD482" s="139"/>
      <c r="AE482" s="139"/>
      <c r="AF482" s="139"/>
      <c r="AG482" s="139"/>
      <c r="AH482" s="139"/>
      <c r="AI482" s="139"/>
      <c r="AJ482" s="139"/>
    </row>
    <row r="483" spans="1:36" s="140" customFormat="1">
      <c r="A483" s="212"/>
      <c r="B483" s="213"/>
      <c r="C483" s="214" t="s">
        <v>58</v>
      </c>
      <c r="D483" s="215" t="s">
        <v>58</v>
      </c>
      <c r="E483" s="216"/>
      <c r="F483" s="217" t="s">
        <v>58</v>
      </c>
      <c r="G483" s="217" t="s">
        <v>58</v>
      </c>
      <c r="H483" s="217" t="s">
        <v>58</v>
      </c>
      <c r="I483" s="217" t="s">
        <v>58</v>
      </c>
      <c r="J483" s="217" t="s">
        <v>58</v>
      </c>
      <c r="K483" s="217" t="s">
        <v>58</v>
      </c>
      <c r="L483" s="217"/>
      <c r="M483" s="261"/>
      <c r="N483" s="139"/>
      <c r="O483" s="139"/>
      <c r="P483" s="139"/>
      <c r="Q483" s="139"/>
      <c r="R483" s="139"/>
      <c r="S483" s="139"/>
      <c r="T483" s="139"/>
      <c r="U483" s="139"/>
      <c r="V483" s="139"/>
      <c r="W483" s="139"/>
      <c r="X483" s="139"/>
      <c r="Y483" s="139"/>
      <c r="Z483" s="139"/>
      <c r="AA483" s="139"/>
      <c r="AB483" s="139"/>
      <c r="AC483" s="139"/>
      <c r="AD483" s="139"/>
      <c r="AE483" s="139"/>
      <c r="AF483" s="139"/>
      <c r="AG483" s="139"/>
      <c r="AH483" s="139"/>
      <c r="AI483" s="139"/>
      <c r="AJ483" s="139"/>
    </row>
    <row r="484" spans="1:36" s="140" customFormat="1">
      <c r="A484" s="212"/>
      <c r="B484" s="213"/>
      <c r="C484" s="214" t="s">
        <v>58</v>
      </c>
      <c r="D484" s="215" t="s">
        <v>58</v>
      </c>
      <c r="E484" s="216"/>
      <c r="F484" s="217" t="s">
        <v>58</v>
      </c>
      <c r="G484" s="217" t="s">
        <v>58</v>
      </c>
      <c r="H484" s="217" t="s">
        <v>58</v>
      </c>
      <c r="I484" s="217" t="s">
        <v>58</v>
      </c>
      <c r="J484" s="217" t="s">
        <v>58</v>
      </c>
      <c r="K484" s="217" t="s">
        <v>58</v>
      </c>
      <c r="L484" s="217"/>
      <c r="M484" s="261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  <c r="Z484" s="139"/>
      <c r="AA484" s="139"/>
      <c r="AB484" s="139"/>
      <c r="AC484" s="139"/>
      <c r="AD484" s="139"/>
      <c r="AE484" s="139"/>
      <c r="AF484" s="139"/>
      <c r="AG484" s="139"/>
      <c r="AH484" s="139"/>
      <c r="AI484" s="139"/>
      <c r="AJ484" s="139"/>
    </row>
    <row r="485" spans="1:36" s="140" customFormat="1">
      <c r="A485" s="212"/>
      <c r="B485" s="213"/>
      <c r="C485" s="214" t="s">
        <v>58</v>
      </c>
      <c r="D485" s="215" t="s">
        <v>58</v>
      </c>
      <c r="E485" s="216"/>
      <c r="F485" s="217" t="s">
        <v>58</v>
      </c>
      <c r="G485" s="217" t="s">
        <v>58</v>
      </c>
      <c r="H485" s="217" t="s">
        <v>58</v>
      </c>
      <c r="I485" s="217" t="s">
        <v>58</v>
      </c>
      <c r="J485" s="217" t="s">
        <v>58</v>
      </c>
      <c r="K485" s="217" t="s">
        <v>58</v>
      </c>
      <c r="L485" s="217"/>
      <c r="M485" s="261"/>
      <c r="N485" s="139"/>
      <c r="O485" s="139"/>
      <c r="P485" s="139"/>
      <c r="Q485" s="139"/>
      <c r="R485" s="139"/>
      <c r="S485" s="139"/>
      <c r="T485" s="139"/>
      <c r="U485" s="139"/>
      <c r="V485" s="139"/>
      <c r="W485" s="139"/>
      <c r="X485" s="139"/>
      <c r="Y485" s="139"/>
      <c r="Z485" s="139"/>
      <c r="AA485" s="139"/>
      <c r="AB485" s="139"/>
      <c r="AC485" s="139"/>
      <c r="AD485" s="139"/>
      <c r="AE485" s="139"/>
      <c r="AF485" s="139"/>
      <c r="AG485" s="139"/>
      <c r="AH485" s="139"/>
      <c r="AI485" s="139"/>
      <c r="AJ485" s="139"/>
    </row>
    <row r="486" spans="1:36" s="140" customFormat="1">
      <c r="A486" s="212"/>
      <c r="B486" s="213"/>
      <c r="C486" s="214" t="s">
        <v>58</v>
      </c>
      <c r="D486" s="215" t="s">
        <v>58</v>
      </c>
      <c r="E486" s="216"/>
      <c r="F486" s="217" t="s">
        <v>58</v>
      </c>
      <c r="G486" s="217" t="s">
        <v>58</v>
      </c>
      <c r="H486" s="217" t="s">
        <v>58</v>
      </c>
      <c r="I486" s="217" t="s">
        <v>58</v>
      </c>
      <c r="J486" s="217" t="s">
        <v>58</v>
      </c>
      <c r="K486" s="217" t="s">
        <v>58</v>
      </c>
      <c r="L486" s="217"/>
      <c r="M486" s="261"/>
      <c r="N486" s="139"/>
      <c r="O486" s="139"/>
      <c r="P486" s="139"/>
      <c r="Q486" s="139"/>
      <c r="R486" s="139"/>
      <c r="S486" s="139"/>
      <c r="T486" s="139"/>
      <c r="U486" s="139"/>
      <c r="V486" s="139"/>
      <c r="W486" s="139"/>
      <c r="X486" s="139"/>
      <c r="Y486" s="139"/>
      <c r="Z486" s="139"/>
      <c r="AA486" s="139"/>
      <c r="AB486" s="139"/>
      <c r="AC486" s="139"/>
      <c r="AD486" s="139"/>
      <c r="AE486" s="139"/>
      <c r="AF486" s="139"/>
      <c r="AG486" s="139"/>
      <c r="AH486" s="139"/>
      <c r="AI486" s="139"/>
      <c r="AJ486" s="139"/>
    </row>
    <row r="487" spans="1:36" s="140" customFormat="1">
      <c r="A487" s="212"/>
      <c r="B487" s="213"/>
      <c r="C487" s="214" t="s">
        <v>58</v>
      </c>
      <c r="D487" s="215" t="s">
        <v>58</v>
      </c>
      <c r="E487" s="216"/>
      <c r="F487" s="217" t="s">
        <v>58</v>
      </c>
      <c r="G487" s="217" t="s">
        <v>58</v>
      </c>
      <c r="H487" s="217" t="s">
        <v>58</v>
      </c>
      <c r="I487" s="217" t="s">
        <v>58</v>
      </c>
      <c r="J487" s="217" t="s">
        <v>58</v>
      </c>
      <c r="K487" s="217" t="s">
        <v>58</v>
      </c>
      <c r="L487" s="217"/>
      <c r="M487" s="261"/>
      <c r="N487" s="139"/>
      <c r="O487" s="139"/>
      <c r="P487" s="139"/>
      <c r="Q487" s="139"/>
      <c r="R487" s="139"/>
      <c r="S487" s="139"/>
      <c r="T487" s="139"/>
      <c r="U487" s="139"/>
      <c r="V487" s="139"/>
      <c r="W487" s="139"/>
      <c r="X487" s="139"/>
      <c r="Y487" s="139"/>
      <c r="Z487" s="139"/>
      <c r="AA487" s="139"/>
      <c r="AB487" s="139"/>
      <c r="AC487" s="139"/>
      <c r="AD487" s="139"/>
      <c r="AE487" s="139"/>
      <c r="AF487" s="139"/>
      <c r="AG487" s="139"/>
      <c r="AH487" s="139"/>
      <c r="AI487" s="139"/>
      <c r="AJ487" s="139"/>
    </row>
    <row r="488" spans="1:36" s="140" customFormat="1">
      <c r="A488" s="212"/>
      <c r="B488" s="213"/>
      <c r="C488" s="214" t="s">
        <v>58</v>
      </c>
      <c r="D488" s="215" t="s">
        <v>58</v>
      </c>
      <c r="E488" s="216"/>
      <c r="F488" s="217" t="s">
        <v>58</v>
      </c>
      <c r="G488" s="217" t="s">
        <v>58</v>
      </c>
      <c r="H488" s="217" t="s">
        <v>58</v>
      </c>
      <c r="I488" s="217" t="s">
        <v>58</v>
      </c>
      <c r="J488" s="217" t="s">
        <v>58</v>
      </c>
      <c r="K488" s="217" t="s">
        <v>58</v>
      </c>
      <c r="L488" s="217"/>
      <c r="M488" s="261"/>
      <c r="N488" s="139"/>
      <c r="O488" s="139"/>
      <c r="P488" s="139"/>
      <c r="Q488" s="139"/>
      <c r="R488" s="139"/>
      <c r="S488" s="139"/>
      <c r="T488" s="139"/>
      <c r="U488" s="139"/>
      <c r="V488" s="139"/>
      <c r="W488" s="139"/>
      <c r="X488" s="139"/>
      <c r="Y488" s="139"/>
      <c r="Z488" s="139"/>
      <c r="AA488" s="139"/>
      <c r="AB488" s="139"/>
      <c r="AC488" s="139"/>
      <c r="AD488" s="139"/>
      <c r="AE488" s="139"/>
      <c r="AF488" s="139"/>
      <c r="AG488" s="139"/>
      <c r="AH488" s="139"/>
      <c r="AI488" s="139"/>
      <c r="AJ488" s="139"/>
    </row>
    <row r="489" spans="1:36" s="140" customFormat="1">
      <c r="A489" s="212"/>
      <c r="B489" s="213"/>
      <c r="C489" s="214" t="s">
        <v>58</v>
      </c>
      <c r="D489" s="215" t="s">
        <v>58</v>
      </c>
      <c r="E489" s="216"/>
      <c r="F489" s="217" t="s">
        <v>58</v>
      </c>
      <c r="G489" s="217" t="s">
        <v>58</v>
      </c>
      <c r="H489" s="217" t="s">
        <v>58</v>
      </c>
      <c r="I489" s="217" t="s">
        <v>58</v>
      </c>
      <c r="J489" s="217" t="s">
        <v>58</v>
      </c>
      <c r="K489" s="217" t="s">
        <v>58</v>
      </c>
      <c r="L489" s="217"/>
      <c r="M489" s="261"/>
      <c r="N489" s="139"/>
      <c r="O489" s="139"/>
      <c r="P489" s="139"/>
      <c r="Q489" s="139"/>
      <c r="R489" s="139"/>
      <c r="S489" s="139"/>
      <c r="T489" s="139"/>
      <c r="U489" s="139"/>
      <c r="V489" s="139"/>
      <c r="W489" s="139"/>
      <c r="X489" s="139"/>
      <c r="Y489" s="139"/>
      <c r="Z489" s="139"/>
      <c r="AA489" s="139"/>
      <c r="AB489" s="139"/>
      <c r="AC489" s="139"/>
      <c r="AD489" s="139"/>
      <c r="AE489" s="139"/>
      <c r="AF489" s="139"/>
      <c r="AG489" s="139"/>
      <c r="AH489" s="139"/>
      <c r="AI489" s="139"/>
      <c r="AJ489" s="139"/>
    </row>
    <row r="490" spans="1:36" s="140" customFormat="1">
      <c r="A490" s="212"/>
      <c r="B490" s="213"/>
      <c r="C490" s="214" t="s">
        <v>58</v>
      </c>
      <c r="D490" s="215" t="s">
        <v>58</v>
      </c>
      <c r="E490" s="216"/>
      <c r="F490" s="217" t="s">
        <v>58</v>
      </c>
      <c r="G490" s="217" t="s">
        <v>58</v>
      </c>
      <c r="H490" s="217" t="s">
        <v>58</v>
      </c>
      <c r="I490" s="217" t="s">
        <v>58</v>
      </c>
      <c r="J490" s="217" t="s">
        <v>58</v>
      </c>
      <c r="K490" s="217" t="s">
        <v>58</v>
      </c>
      <c r="L490" s="217"/>
      <c r="M490" s="261"/>
      <c r="N490" s="139"/>
      <c r="O490" s="139"/>
      <c r="P490" s="139"/>
      <c r="Q490" s="139"/>
      <c r="R490" s="139"/>
      <c r="S490" s="139"/>
      <c r="T490" s="139"/>
      <c r="U490" s="139"/>
      <c r="V490" s="139"/>
      <c r="W490" s="139"/>
      <c r="X490" s="139"/>
      <c r="Y490" s="139"/>
      <c r="Z490" s="139"/>
      <c r="AA490" s="139"/>
      <c r="AB490" s="139"/>
      <c r="AC490" s="139"/>
      <c r="AD490" s="139"/>
      <c r="AE490" s="139"/>
      <c r="AF490" s="139"/>
      <c r="AG490" s="139"/>
      <c r="AH490" s="139"/>
      <c r="AI490" s="139"/>
      <c r="AJ490" s="139"/>
    </row>
    <row r="491" spans="1:36" s="140" customFormat="1">
      <c r="A491" s="212"/>
      <c r="B491" s="213"/>
      <c r="C491" s="214" t="s">
        <v>58</v>
      </c>
      <c r="D491" s="215" t="s">
        <v>58</v>
      </c>
      <c r="E491" s="216"/>
      <c r="F491" s="217" t="s">
        <v>58</v>
      </c>
      <c r="G491" s="217" t="s">
        <v>58</v>
      </c>
      <c r="H491" s="217" t="s">
        <v>58</v>
      </c>
      <c r="I491" s="217" t="s">
        <v>58</v>
      </c>
      <c r="J491" s="217" t="s">
        <v>58</v>
      </c>
      <c r="K491" s="217" t="s">
        <v>58</v>
      </c>
      <c r="L491" s="217"/>
      <c r="M491" s="261"/>
      <c r="N491" s="139"/>
      <c r="O491" s="139"/>
      <c r="P491" s="139"/>
      <c r="Q491" s="139"/>
      <c r="R491" s="139"/>
      <c r="S491" s="139"/>
      <c r="T491" s="139"/>
      <c r="U491" s="139"/>
      <c r="V491" s="139"/>
      <c r="W491" s="139"/>
      <c r="X491" s="139"/>
      <c r="Y491" s="139"/>
      <c r="Z491" s="139"/>
      <c r="AA491" s="139"/>
      <c r="AB491" s="139"/>
      <c r="AC491" s="139"/>
      <c r="AD491" s="139"/>
      <c r="AE491" s="139"/>
      <c r="AF491" s="139"/>
      <c r="AG491" s="139"/>
      <c r="AH491" s="139"/>
      <c r="AI491" s="139"/>
      <c r="AJ491" s="139"/>
    </row>
    <row r="492" spans="1:36" s="140" customFormat="1">
      <c r="A492" s="212"/>
      <c r="B492" s="213"/>
      <c r="C492" s="214" t="s">
        <v>58</v>
      </c>
      <c r="D492" s="215" t="s">
        <v>58</v>
      </c>
      <c r="E492" s="216"/>
      <c r="F492" s="217" t="s">
        <v>58</v>
      </c>
      <c r="G492" s="217" t="s">
        <v>58</v>
      </c>
      <c r="H492" s="217" t="s">
        <v>58</v>
      </c>
      <c r="I492" s="217" t="s">
        <v>58</v>
      </c>
      <c r="J492" s="217" t="s">
        <v>58</v>
      </c>
      <c r="K492" s="217" t="s">
        <v>58</v>
      </c>
      <c r="L492" s="217"/>
      <c r="M492" s="261"/>
      <c r="N492" s="139"/>
      <c r="O492" s="139"/>
      <c r="P492" s="139"/>
      <c r="Q492" s="139"/>
      <c r="R492" s="139"/>
      <c r="S492" s="139"/>
      <c r="T492" s="139"/>
      <c r="U492" s="139"/>
      <c r="V492" s="139"/>
      <c r="W492" s="139"/>
      <c r="X492" s="139"/>
      <c r="Y492" s="139"/>
      <c r="Z492" s="139"/>
      <c r="AA492" s="139"/>
      <c r="AB492" s="139"/>
      <c r="AC492" s="139"/>
      <c r="AD492" s="139"/>
      <c r="AE492" s="139"/>
      <c r="AF492" s="139"/>
      <c r="AG492" s="139"/>
      <c r="AH492" s="139"/>
      <c r="AI492" s="139"/>
      <c r="AJ492" s="139"/>
    </row>
    <row r="493" spans="1:36" s="140" customFormat="1">
      <c r="A493" s="212"/>
      <c r="B493" s="213"/>
      <c r="C493" s="214" t="s">
        <v>58</v>
      </c>
      <c r="D493" s="215" t="s">
        <v>58</v>
      </c>
      <c r="E493" s="216"/>
      <c r="F493" s="217" t="s">
        <v>58</v>
      </c>
      <c r="G493" s="217" t="s">
        <v>58</v>
      </c>
      <c r="H493" s="217" t="s">
        <v>58</v>
      </c>
      <c r="I493" s="217" t="s">
        <v>58</v>
      </c>
      <c r="J493" s="217" t="s">
        <v>58</v>
      </c>
      <c r="K493" s="217" t="s">
        <v>58</v>
      </c>
      <c r="L493" s="217"/>
      <c r="M493" s="261"/>
      <c r="N493" s="139"/>
      <c r="O493" s="139"/>
      <c r="P493" s="139"/>
      <c r="Q493" s="139"/>
      <c r="R493" s="139"/>
      <c r="S493" s="139"/>
      <c r="T493" s="139"/>
      <c r="U493" s="139"/>
      <c r="V493" s="139"/>
      <c r="W493" s="139"/>
      <c r="X493" s="139"/>
      <c r="Y493" s="139"/>
      <c r="Z493" s="139"/>
      <c r="AA493" s="139"/>
      <c r="AB493" s="139"/>
      <c r="AC493" s="139"/>
      <c r="AD493" s="139"/>
      <c r="AE493" s="139"/>
      <c r="AF493" s="139"/>
      <c r="AG493" s="139"/>
      <c r="AH493" s="139"/>
      <c r="AI493" s="139"/>
      <c r="AJ493" s="139"/>
    </row>
    <row r="494" spans="1:36" s="140" customFormat="1">
      <c r="A494" s="212"/>
      <c r="B494" s="213"/>
      <c r="C494" s="214" t="s">
        <v>58</v>
      </c>
      <c r="D494" s="215" t="s">
        <v>58</v>
      </c>
      <c r="E494" s="216"/>
      <c r="F494" s="217" t="s">
        <v>58</v>
      </c>
      <c r="G494" s="217" t="s">
        <v>58</v>
      </c>
      <c r="H494" s="217" t="s">
        <v>58</v>
      </c>
      <c r="I494" s="217" t="s">
        <v>58</v>
      </c>
      <c r="J494" s="217" t="s">
        <v>58</v>
      </c>
      <c r="K494" s="217" t="s">
        <v>58</v>
      </c>
      <c r="L494" s="217"/>
      <c r="M494" s="261"/>
      <c r="N494" s="139"/>
      <c r="O494" s="139"/>
      <c r="P494" s="139"/>
      <c r="Q494" s="139"/>
      <c r="R494" s="139"/>
      <c r="S494" s="139"/>
      <c r="T494" s="139"/>
      <c r="U494" s="139"/>
      <c r="V494" s="139"/>
      <c r="W494" s="139"/>
      <c r="X494" s="139"/>
      <c r="Y494" s="139"/>
      <c r="Z494" s="139"/>
      <c r="AA494" s="139"/>
      <c r="AB494" s="139"/>
      <c r="AC494" s="139"/>
      <c r="AD494" s="139"/>
      <c r="AE494" s="139"/>
      <c r="AF494" s="139"/>
      <c r="AG494" s="139"/>
      <c r="AH494" s="139"/>
      <c r="AI494" s="139"/>
      <c r="AJ494" s="139"/>
    </row>
    <row r="495" spans="1:36" s="140" customFormat="1">
      <c r="A495" s="212"/>
      <c r="B495" s="213"/>
      <c r="C495" s="214" t="s">
        <v>58</v>
      </c>
      <c r="D495" s="215" t="s">
        <v>58</v>
      </c>
      <c r="E495" s="216"/>
      <c r="F495" s="217" t="s">
        <v>58</v>
      </c>
      <c r="G495" s="217" t="s">
        <v>58</v>
      </c>
      <c r="H495" s="217" t="s">
        <v>58</v>
      </c>
      <c r="I495" s="217" t="s">
        <v>58</v>
      </c>
      <c r="J495" s="217" t="s">
        <v>58</v>
      </c>
      <c r="K495" s="217" t="s">
        <v>58</v>
      </c>
      <c r="L495" s="217"/>
      <c r="M495" s="261"/>
      <c r="N495" s="139"/>
      <c r="O495" s="139"/>
      <c r="P495" s="139"/>
      <c r="Q495" s="139"/>
      <c r="R495" s="139"/>
      <c r="S495" s="139"/>
      <c r="T495" s="139"/>
      <c r="U495" s="139"/>
      <c r="V495" s="139"/>
      <c r="W495" s="139"/>
      <c r="X495" s="139"/>
      <c r="Y495" s="139"/>
      <c r="Z495" s="139"/>
      <c r="AA495" s="139"/>
      <c r="AB495" s="139"/>
      <c r="AC495" s="139"/>
      <c r="AD495" s="139"/>
      <c r="AE495" s="139"/>
      <c r="AF495" s="139"/>
      <c r="AG495" s="139"/>
      <c r="AH495" s="139"/>
      <c r="AI495" s="139"/>
      <c r="AJ495" s="139"/>
    </row>
    <row r="496" spans="1:36" s="140" customFormat="1">
      <c r="A496" s="212"/>
      <c r="B496" s="213"/>
      <c r="C496" s="214" t="s">
        <v>58</v>
      </c>
      <c r="D496" s="215" t="s">
        <v>58</v>
      </c>
      <c r="E496" s="216"/>
      <c r="F496" s="217" t="s">
        <v>58</v>
      </c>
      <c r="G496" s="217" t="s">
        <v>58</v>
      </c>
      <c r="H496" s="217" t="s">
        <v>58</v>
      </c>
      <c r="I496" s="217" t="s">
        <v>58</v>
      </c>
      <c r="J496" s="217" t="s">
        <v>58</v>
      </c>
      <c r="K496" s="217" t="s">
        <v>58</v>
      </c>
      <c r="L496" s="217"/>
      <c r="M496" s="261"/>
      <c r="N496" s="139"/>
      <c r="O496" s="139"/>
      <c r="P496" s="139"/>
      <c r="Q496" s="139"/>
      <c r="R496" s="139"/>
      <c r="S496" s="139"/>
      <c r="T496" s="139"/>
      <c r="U496" s="139"/>
      <c r="V496" s="139"/>
      <c r="W496" s="139"/>
      <c r="X496" s="139"/>
      <c r="Y496" s="139"/>
      <c r="Z496" s="139"/>
      <c r="AA496" s="139"/>
      <c r="AB496" s="139"/>
      <c r="AC496" s="139"/>
      <c r="AD496" s="139"/>
      <c r="AE496" s="139"/>
      <c r="AF496" s="139"/>
      <c r="AG496" s="139"/>
      <c r="AH496" s="139"/>
      <c r="AI496" s="139"/>
      <c r="AJ496" s="139"/>
    </row>
    <row r="497" spans="1:36" s="140" customFormat="1">
      <c r="A497" s="212"/>
      <c r="B497" s="213"/>
      <c r="C497" s="214" t="s">
        <v>58</v>
      </c>
      <c r="D497" s="215" t="s">
        <v>58</v>
      </c>
      <c r="E497" s="216"/>
      <c r="F497" s="217" t="s">
        <v>58</v>
      </c>
      <c r="G497" s="217" t="s">
        <v>58</v>
      </c>
      <c r="H497" s="217" t="s">
        <v>58</v>
      </c>
      <c r="I497" s="217" t="s">
        <v>58</v>
      </c>
      <c r="J497" s="217" t="s">
        <v>58</v>
      </c>
      <c r="K497" s="217" t="s">
        <v>58</v>
      </c>
      <c r="L497" s="217"/>
      <c r="M497" s="261"/>
      <c r="N497" s="139"/>
      <c r="O497" s="139"/>
      <c r="P497" s="139"/>
      <c r="Q497" s="139"/>
      <c r="R497" s="139"/>
      <c r="S497" s="139"/>
      <c r="T497" s="139"/>
      <c r="U497" s="139"/>
      <c r="V497" s="139"/>
      <c r="W497" s="139"/>
      <c r="X497" s="139"/>
      <c r="Y497" s="139"/>
      <c r="Z497" s="139"/>
      <c r="AA497" s="139"/>
      <c r="AB497" s="139"/>
      <c r="AC497" s="139"/>
      <c r="AD497" s="139"/>
      <c r="AE497" s="139"/>
      <c r="AF497" s="139"/>
      <c r="AG497" s="139"/>
      <c r="AH497" s="139"/>
      <c r="AI497" s="139"/>
      <c r="AJ497" s="139"/>
    </row>
    <row r="498" spans="1:36" s="140" customFormat="1">
      <c r="A498" s="212"/>
      <c r="B498" s="213"/>
      <c r="C498" s="214" t="s">
        <v>58</v>
      </c>
      <c r="D498" s="215" t="s">
        <v>58</v>
      </c>
      <c r="E498" s="216"/>
      <c r="F498" s="217" t="s">
        <v>58</v>
      </c>
      <c r="G498" s="217" t="s">
        <v>58</v>
      </c>
      <c r="H498" s="217" t="s">
        <v>58</v>
      </c>
      <c r="I498" s="217" t="s">
        <v>58</v>
      </c>
      <c r="J498" s="217" t="s">
        <v>58</v>
      </c>
      <c r="K498" s="217" t="s">
        <v>58</v>
      </c>
      <c r="L498" s="217"/>
      <c r="M498" s="261"/>
      <c r="N498" s="139"/>
      <c r="O498" s="139"/>
      <c r="P498" s="139"/>
      <c r="Q498" s="139"/>
      <c r="R498" s="139"/>
      <c r="S498" s="139"/>
      <c r="T498" s="139"/>
      <c r="U498" s="139"/>
      <c r="V498" s="139"/>
      <c r="W498" s="139"/>
      <c r="X498" s="139"/>
      <c r="Y498" s="139"/>
      <c r="Z498" s="139"/>
      <c r="AA498" s="139"/>
      <c r="AB498" s="139"/>
      <c r="AC498" s="139"/>
      <c r="AD498" s="139"/>
      <c r="AE498" s="139"/>
      <c r="AF498" s="139"/>
      <c r="AG498" s="139"/>
      <c r="AH498" s="139"/>
      <c r="AI498" s="139"/>
      <c r="AJ498" s="139"/>
    </row>
    <row r="499" spans="1:36" s="140" customFormat="1">
      <c r="A499" s="212"/>
      <c r="B499" s="213"/>
      <c r="C499" s="214" t="s">
        <v>58</v>
      </c>
      <c r="D499" s="215" t="s">
        <v>58</v>
      </c>
      <c r="E499" s="216"/>
      <c r="F499" s="217" t="s">
        <v>58</v>
      </c>
      <c r="G499" s="217" t="s">
        <v>58</v>
      </c>
      <c r="H499" s="217" t="s">
        <v>58</v>
      </c>
      <c r="I499" s="217" t="s">
        <v>58</v>
      </c>
      <c r="J499" s="217" t="s">
        <v>58</v>
      </c>
      <c r="K499" s="217" t="s">
        <v>58</v>
      </c>
      <c r="L499" s="217"/>
      <c r="M499" s="261"/>
      <c r="N499" s="139"/>
      <c r="O499" s="139"/>
      <c r="P499" s="139"/>
      <c r="Q499" s="139"/>
      <c r="R499" s="139"/>
      <c r="S499" s="139"/>
      <c r="T499" s="139"/>
      <c r="U499" s="139"/>
      <c r="V499" s="139"/>
      <c r="W499" s="139"/>
      <c r="X499" s="139"/>
      <c r="Y499" s="139"/>
      <c r="Z499" s="139"/>
      <c r="AA499" s="139"/>
      <c r="AB499" s="139"/>
      <c r="AC499" s="139"/>
      <c r="AD499" s="139"/>
      <c r="AE499" s="139"/>
      <c r="AF499" s="139"/>
      <c r="AG499" s="139"/>
      <c r="AH499" s="139"/>
      <c r="AI499" s="139"/>
      <c r="AJ499" s="139"/>
    </row>
    <row r="500" spans="1:36" s="140" customFormat="1">
      <c r="A500" s="212"/>
      <c r="B500" s="213"/>
      <c r="C500" s="214" t="s">
        <v>58</v>
      </c>
      <c r="D500" s="215" t="s">
        <v>58</v>
      </c>
      <c r="E500" s="216"/>
      <c r="F500" s="217" t="s">
        <v>58</v>
      </c>
      <c r="G500" s="217" t="s">
        <v>58</v>
      </c>
      <c r="H500" s="217" t="s">
        <v>58</v>
      </c>
      <c r="I500" s="217" t="s">
        <v>58</v>
      </c>
      <c r="J500" s="217" t="s">
        <v>58</v>
      </c>
      <c r="K500" s="217" t="s">
        <v>58</v>
      </c>
      <c r="L500" s="217"/>
      <c r="M500" s="261"/>
      <c r="N500" s="139"/>
      <c r="O500" s="139"/>
      <c r="P500" s="139"/>
      <c r="Q500" s="139"/>
      <c r="R500" s="139"/>
      <c r="S500" s="139"/>
      <c r="T500" s="139"/>
      <c r="U500" s="139"/>
      <c r="V500" s="139"/>
      <c r="W500" s="139"/>
      <c r="X500" s="139"/>
      <c r="Y500" s="139"/>
      <c r="Z500" s="139"/>
      <c r="AA500" s="139"/>
      <c r="AB500" s="139"/>
      <c r="AC500" s="139"/>
      <c r="AD500" s="139"/>
      <c r="AE500" s="139"/>
      <c r="AF500" s="139"/>
      <c r="AG500" s="139"/>
      <c r="AH500" s="139"/>
      <c r="AI500" s="139"/>
      <c r="AJ500" s="139"/>
    </row>
    <row r="501" spans="1:36" s="140" customFormat="1">
      <c r="A501" s="212"/>
      <c r="B501" s="213"/>
      <c r="C501" s="214" t="s">
        <v>58</v>
      </c>
      <c r="D501" s="215" t="s">
        <v>58</v>
      </c>
      <c r="E501" s="216"/>
      <c r="F501" s="217" t="s">
        <v>58</v>
      </c>
      <c r="G501" s="217" t="s">
        <v>58</v>
      </c>
      <c r="H501" s="217" t="s">
        <v>58</v>
      </c>
      <c r="I501" s="217" t="s">
        <v>58</v>
      </c>
      <c r="J501" s="217" t="s">
        <v>58</v>
      </c>
      <c r="K501" s="217" t="s">
        <v>58</v>
      </c>
      <c r="L501" s="217"/>
      <c r="M501" s="261"/>
      <c r="N501" s="139"/>
      <c r="O501" s="139"/>
      <c r="P501" s="139"/>
      <c r="Q501" s="139"/>
      <c r="R501" s="139"/>
      <c r="S501" s="139"/>
      <c r="T501" s="139"/>
      <c r="U501" s="139"/>
      <c r="V501" s="139"/>
      <c r="W501" s="139"/>
      <c r="X501" s="139"/>
      <c r="Y501" s="139"/>
      <c r="Z501" s="139"/>
      <c r="AA501" s="139"/>
      <c r="AB501" s="139"/>
      <c r="AC501" s="139"/>
      <c r="AD501" s="139"/>
      <c r="AE501" s="139"/>
      <c r="AF501" s="139"/>
      <c r="AG501" s="139"/>
      <c r="AH501" s="139"/>
      <c r="AI501" s="139"/>
      <c r="AJ501" s="139"/>
    </row>
    <row r="502" spans="1:36" s="140" customFormat="1">
      <c r="A502" s="212"/>
      <c r="B502" s="213"/>
      <c r="C502" s="214" t="s">
        <v>58</v>
      </c>
      <c r="D502" s="215" t="s">
        <v>58</v>
      </c>
      <c r="E502" s="216"/>
      <c r="F502" s="217" t="s">
        <v>58</v>
      </c>
      <c r="G502" s="217" t="s">
        <v>58</v>
      </c>
      <c r="H502" s="217" t="s">
        <v>58</v>
      </c>
      <c r="I502" s="217" t="s">
        <v>58</v>
      </c>
      <c r="J502" s="217" t="s">
        <v>58</v>
      </c>
      <c r="K502" s="217" t="s">
        <v>58</v>
      </c>
      <c r="L502" s="217"/>
      <c r="M502" s="261"/>
      <c r="N502" s="139"/>
      <c r="O502" s="139"/>
      <c r="P502" s="139"/>
      <c r="Q502" s="139"/>
      <c r="R502" s="139"/>
      <c r="S502" s="139"/>
      <c r="T502" s="139"/>
      <c r="U502" s="139"/>
      <c r="V502" s="139"/>
      <c r="W502" s="139"/>
      <c r="X502" s="139"/>
      <c r="Y502" s="139"/>
      <c r="Z502" s="139"/>
      <c r="AA502" s="139"/>
      <c r="AB502" s="139"/>
      <c r="AC502" s="139"/>
      <c r="AD502" s="139"/>
      <c r="AE502" s="139"/>
      <c r="AF502" s="139"/>
      <c r="AG502" s="139"/>
      <c r="AH502" s="139"/>
      <c r="AI502" s="139"/>
      <c r="AJ502" s="139"/>
    </row>
    <row r="503" spans="1:36" s="140" customFormat="1">
      <c r="A503" s="212"/>
      <c r="B503" s="213"/>
      <c r="C503" s="214" t="s">
        <v>58</v>
      </c>
      <c r="D503" s="215" t="s">
        <v>58</v>
      </c>
      <c r="E503" s="216"/>
      <c r="F503" s="217" t="s">
        <v>58</v>
      </c>
      <c r="G503" s="217" t="s">
        <v>58</v>
      </c>
      <c r="H503" s="217" t="s">
        <v>58</v>
      </c>
      <c r="I503" s="217" t="s">
        <v>58</v>
      </c>
      <c r="J503" s="217" t="s">
        <v>58</v>
      </c>
      <c r="K503" s="217" t="s">
        <v>58</v>
      </c>
      <c r="L503" s="217"/>
      <c r="M503" s="261"/>
      <c r="N503" s="139"/>
      <c r="O503" s="139"/>
      <c r="P503" s="139"/>
      <c r="Q503" s="139"/>
      <c r="R503" s="139"/>
      <c r="S503" s="139"/>
      <c r="T503" s="139"/>
      <c r="U503" s="139"/>
      <c r="V503" s="139"/>
      <c r="W503" s="139"/>
      <c r="X503" s="139"/>
      <c r="Y503" s="139"/>
      <c r="Z503" s="139"/>
      <c r="AA503" s="139"/>
      <c r="AB503" s="139"/>
      <c r="AC503" s="139"/>
      <c r="AD503" s="139"/>
      <c r="AE503" s="139"/>
      <c r="AF503" s="139"/>
      <c r="AG503" s="139"/>
      <c r="AH503" s="139"/>
      <c r="AI503" s="139"/>
      <c r="AJ503" s="139"/>
    </row>
    <row r="504" spans="1:36" s="140" customFormat="1">
      <c r="A504" s="212"/>
      <c r="B504" s="213"/>
      <c r="C504" s="214" t="s">
        <v>58</v>
      </c>
      <c r="D504" s="215" t="s">
        <v>58</v>
      </c>
      <c r="E504" s="216"/>
      <c r="F504" s="217" t="s">
        <v>58</v>
      </c>
      <c r="G504" s="217" t="s">
        <v>58</v>
      </c>
      <c r="H504" s="217" t="s">
        <v>58</v>
      </c>
      <c r="I504" s="217" t="s">
        <v>58</v>
      </c>
      <c r="J504" s="217" t="s">
        <v>58</v>
      </c>
      <c r="K504" s="217" t="s">
        <v>58</v>
      </c>
      <c r="L504" s="217"/>
      <c r="M504" s="261"/>
      <c r="N504" s="139"/>
      <c r="O504" s="139"/>
      <c r="P504" s="139"/>
      <c r="Q504" s="139"/>
      <c r="R504" s="139"/>
      <c r="S504" s="139"/>
      <c r="T504" s="139"/>
      <c r="U504" s="139"/>
      <c r="V504" s="139"/>
      <c r="W504" s="139"/>
      <c r="X504" s="139"/>
      <c r="Y504" s="139"/>
      <c r="Z504" s="139"/>
      <c r="AA504" s="139"/>
      <c r="AB504" s="139"/>
      <c r="AC504" s="139"/>
      <c r="AD504" s="139"/>
      <c r="AE504" s="139"/>
      <c r="AF504" s="139"/>
      <c r="AG504" s="139"/>
      <c r="AH504" s="139"/>
      <c r="AI504" s="139"/>
      <c r="AJ504" s="139"/>
    </row>
    <row r="505" spans="1:36" s="140" customFormat="1">
      <c r="A505" s="212"/>
      <c r="B505" s="213"/>
      <c r="C505" s="214" t="s">
        <v>58</v>
      </c>
      <c r="D505" s="215" t="s">
        <v>58</v>
      </c>
      <c r="E505" s="216"/>
      <c r="F505" s="217" t="s">
        <v>58</v>
      </c>
      <c r="G505" s="217" t="s">
        <v>58</v>
      </c>
      <c r="H505" s="217" t="s">
        <v>58</v>
      </c>
      <c r="I505" s="217" t="s">
        <v>58</v>
      </c>
      <c r="J505" s="217" t="s">
        <v>58</v>
      </c>
      <c r="K505" s="217" t="s">
        <v>58</v>
      </c>
      <c r="L505" s="217"/>
      <c r="M505" s="261"/>
      <c r="N505" s="139"/>
      <c r="O505" s="139"/>
      <c r="P505" s="139"/>
      <c r="Q505" s="139"/>
      <c r="R505" s="139"/>
      <c r="S505" s="139"/>
      <c r="T505" s="139"/>
      <c r="U505" s="139"/>
      <c r="V505" s="139"/>
      <c r="W505" s="139"/>
      <c r="X505" s="139"/>
      <c r="Y505" s="139"/>
      <c r="Z505" s="139"/>
      <c r="AA505" s="139"/>
      <c r="AB505" s="139"/>
      <c r="AC505" s="139"/>
      <c r="AD505" s="139"/>
      <c r="AE505" s="139"/>
      <c r="AF505" s="139"/>
      <c r="AG505" s="139"/>
      <c r="AH505" s="139"/>
      <c r="AI505" s="139"/>
      <c r="AJ505" s="139"/>
    </row>
    <row r="506" spans="1:36" s="140" customFormat="1">
      <c r="A506" s="212"/>
      <c r="B506" s="213"/>
      <c r="C506" s="214" t="s">
        <v>58</v>
      </c>
      <c r="D506" s="215" t="s">
        <v>58</v>
      </c>
      <c r="E506" s="216"/>
      <c r="F506" s="217" t="s">
        <v>58</v>
      </c>
      <c r="G506" s="217" t="s">
        <v>58</v>
      </c>
      <c r="H506" s="217" t="s">
        <v>58</v>
      </c>
      <c r="I506" s="217" t="s">
        <v>58</v>
      </c>
      <c r="J506" s="217" t="s">
        <v>58</v>
      </c>
      <c r="K506" s="217" t="s">
        <v>58</v>
      </c>
      <c r="L506" s="217"/>
      <c r="M506" s="261"/>
      <c r="N506" s="139"/>
      <c r="O506" s="139"/>
      <c r="P506" s="139"/>
      <c r="Q506" s="139"/>
      <c r="R506" s="139"/>
      <c r="S506" s="139"/>
      <c r="T506" s="139"/>
      <c r="U506" s="139"/>
      <c r="V506" s="139"/>
      <c r="W506" s="139"/>
      <c r="X506" s="139"/>
      <c r="Y506" s="139"/>
      <c r="Z506" s="139"/>
      <c r="AA506" s="139"/>
      <c r="AB506" s="139"/>
      <c r="AC506" s="139"/>
      <c r="AD506" s="139"/>
      <c r="AE506" s="139"/>
      <c r="AF506" s="139"/>
      <c r="AG506" s="139"/>
      <c r="AH506" s="139"/>
      <c r="AI506" s="139"/>
      <c r="AJ506" s="139"/>
    </row>
    <row r="507" spans="1:36" s="140" customFormat="1">
      <c r="A507" s="212"/>
      <c r="B507" s="213"/>
      <c r="C507" s="214" t="s">
        <v>58</v>
      </c>
      <c r="D507" s="215" t="s">
        <v>58</v>
      </c>
      <c r="E507" s="216"/>
      <c r="F507" s="217" t="s">
        <v>58</v>
      </c>
      <c r="G507" s="217" t="s">
        <v>58</v>
      </c>
      <c r="H507" s="217" t="s">
        <v>58</v>
      </c>
      <c r="I507" s="217" t="s">
        <v>58</v>
      </c>
      <c r="J507" s="217" t="s">
        <v>58</v>
      </c>
      <c r="K507" s="217" t="s">
        <v>58</v>
      </c>
      <c r="L507" s="217"/>
      <c r="M507" s="261"/>
      <c r="N507" s="139"/>
      <c r="O507" s="139"/>
      <c r="P507" s="139"/>
      <c r="Q507" s="139"/>
      <c r="R507" s="139"/>
      <c r="S507" s="139"/>
      <c r="T507" s="139"/>
      <c r="U507" s="139"/>
      <c r="V507" s="139"/>
      <c r="W507" s="139"/>
      <c r="X507" s="139"/>
      <c r="Y507" s="139"/>
      <c r="Z507" s="139"/>
      <c r="AA507" s="139"/>
      <c r="AB507" s="139"/>
      <c r="AC507" s="139"/>
      <c r="AD507" s="139"/>
      <c r="AE507" s="139"/>
      <c r="AF507" s="139"/>
      <c r="AG507" s="139"/>
      <c r="AH507" s="139"/>
      <c r="AI507" s="139"/>
      <c r="AJ507" s="139"/>
    </row>
    <row r="508" spans="1:36" s="140" customFormat="1">
      <c r="A508" s="212"/>
      <c r="B508" s="213"/>
      <c r="C508" s="214" t="s">
        <v>58</v>
      </c>
      <c r="D508" s="215" t="s">
        <v>58</v>
      </c>
      <c r="E508" s="216"/>
      <c r="F508" s="217" t="s">
        <v>58</v>
      </c>
      <c r="G508" s="217" t="s">
        <v>58</v>
      </c>
      <c r="H508" s="217" t="s">
        <v>58</v>
      </c>
      <c r="I508" s="217" t="s">
        <v>58</v>
      </c>
      <c r="J508" s="217" t="s">
        <v>58</v>
      </c>
      <c r="K508" s="217" t="s">
        <v>58</v>
      </c>
      <c r="L508" s="217"/>
      <c r="M508" s="261"/>
      <c r="N508" s="139"/>
      <c r="O508" s="139"/>
      <c r="P508" s="139"/>
      <c r="Q508" s="139"/>
      <c r="R508" s="139"/>
      <c r="S508" s="139"/>
      <c r="T508" s="139"/>
      <c r="U508" s="139"/>
      <c r="V508" s="139"/>
      <c r="W508" s="139"/>
      <c r="X508" s="139"/>
      <c r="Y508" s="139"/>
      <c r="Z508" s="139"/>
      <c r="AA508" s="139"/>
      <c r="AB508" s="139"/>
      <c r="AC508" s="139"/>
      <c r="AD508" s="139"/>
      <c r="AE508" s="139"/>
      <c r="AF508" s="139"/>
      <c r="AG508" s="139"/>
      <c r="AH508" s="139"/>
      <c r="AI508" s="139"/>
      <c r="AJ508" s="139"/>
    </row>
    <row r="509" spans="1:36" s="140" customFormat="1">
      <c r="A509" s="212"/>
      <c r="B509" s="213"/>
      <c r="C509" s="214" t="s">
        <v>58</v>
      </c>
      <c r="D509" s="215" t="s">
        <v>58</v>
      </c>
      <c r="E509" s="216"/>
      <c r="F509" s="217" t="s">
        <v>58</v>
      </c>
      <c r="G509" s="217" t="s">
        <v>58</v>
      </c>
      <c r="H509" s="217" t="s">
        <v>58</v>
      </c>
      <c r="I509" s="217" t="s">
        <v>58</v>
      </c>
      <c r="J509" s="217" t="s">
        <v>58</v>
      </c>
      <c r="K509" s="217" t="s">
        <v>58</v>
      </c>
      <c r="L509" s="217"/>
      <c r="M509" s="261"/>
      <c r="N509" s="139"/>
      <c r="O509" s="139"/>
      <c r="P509" s="139"/>
      <c r="Q509" s="139"/>
      <c r="R509" s="139"/>
      <c r="S509" s="139"/>
      <c r="T509" s="139"/>
      <c r="U509" s="139"/>
      <c r="V509" s="139"/>
      <c r="W509" s="139"/>
      <c r="X509" s="139"/>
      <c r="Y509" s="139"/>
      <c r="Z509" s="139"/>
      <c r="AA509" s="139"/>
      <c r="AB509" s="139"/>
      <c r="AC509" s="139"/>
      <c r="AD509" s="139"/>
      <c r="AE509" s="139"/>
      <c r="AF509" s="139"/>
      <c r="AG509" s="139"/>
      <c r="AH509" s="139"/>
      <c r="AI509" s="139"/>
      <c r="AJ509" s="139"/>
    </row>
    <row r="510" spans="1:36" s="140" customFormat="1">
      <c r="A510" s="212"/>
      <c r="B510" s="213"/>
      <c r="C510" s="214" t="s">
        <v>58</v>
      </c>
      <c r="D510" s="215" t="s">
        <v>58</v>
      </c>
      <c r="E510" s="216"/>
      <c r="F510" s="217" t="s">
        <v>58</v>
      </c>
      <c r="G510" s="217" t="s">
        <v>58</v>
      </c>
      <c r="H510" s="217" t="s">
        <v>58</v>
      </c>
      <c r="I510" s="217" t="s">
        <v>58</v>
      </c>
      <c r="J510" s="217" t="s">
        <v>58</v>
      </c>
      <c r="K510" s="217" t="s">
        <v>58</v>
      </c>
      <c r="L510" s="217"/>
      <c r="M510" s="261"/>
      <c r="N510" s="139"/>
      <c r="O510" s="139"/>
      <c r="P510" s="139"/>
      <c r="Q510" s="139"/>
      <c r="R510" s="139"/>
      <c r="S510" s="139"/>
      <c r="T510" s="139"/>
      <c r="U510" s="139"/>
      <c r="V510" s="139"/>
      <c r="W510" s="139"/>
      <c r="X510" s="139"/>
      <c r="Y510" s="139"/>
      <c r="Z510" s="139"/>
      <c r="AA510" s="139"/>
      <c r="AB510" s="139"/>
      <c r="AC510" s="139"/>
      <c r="AD510" s="139"/>
      <c r="AE510" s="139"/>
      <c r="AF510" s="139"/>
      <c r="AG510" s="139"/>
      <c r="AH510" s="139"/>
      <c r="AI510" s="139"/>
      <c r="AJ510" s="139"/>
    </row>
    <row r="511" spans="1:36" s="140" customFormat="1">
      <c r="A511" s="212"/>
      <c r="B511" s="213"/>
      <c r="C511" s="214" t="s">
        <v>58</v>
      </c>
      <c r="D511" s="215" t="s">
        <v>58</v>
      </c>
      <c r="E511" s="216"/>
      <c r="F511" s="217" t="s">
        <v>58</v>
      </c>
      <c r="G511" s="217" t="s">
        <v>58</v>
      </c>
      <c r="H511" s="217" t="s">
        <v>58</v>
      </c>
      <c r="I511" s="217" t="s">
        <v>58</v>
      </c>
      <c r="J511" s="217" t="s">
        <v>58</v>
      </c>
      <c r="K511" s="217" t="s">
        <v>58</v>
      </c>
      <c r="L511" s="217"/>
      <c r="M511" s="261"/>
      <c r="N511" s="139"/>
      <c r="O511" s="139"/>
      <c r="P511" s="139"/>
      <c r="Q511" s="139"/>
      <c r="R511" s="139"/>
      <c r="S511" s="139"/>
      <c r="T511" s="139"/>
      <c r="U511" s="139"/>
      <c r="V511" s="139"/>
      <c r="W511" s="139"/>
      <c r="X511" s="139"/>
      <c r="Y511" s="139"/>
      <c r="Z511" s="139"/>
      <c r="AA511" s="139"/>
      <c r="AB511" s="139"/>
      <c r="AC511" s="139"/>
      <c r="AD511" s="139"/>
      <c r="AE511" s="139"/>
      <c r="AF511" s="139"/>
      <c r="AG511" s="139"/>
      <c r="AH511" s="139"/>
      <c r="AI511" s="139"/>
      <c r="AJ511" s="139"/>
    </row>
    <row r="512" spans="1:36" s="140" customFormat="1">
      <c r="A512" s="212"/>
      <c r="B512" s="213"/>
      <c r="C512" s="214" t="s">
        <v>58</v>
      </c>
      <c r="D512" s="215" t="s">
        <v>58</v>
      </c>
      <c r="E512" s="216"/>
      <c r="F512" s="217" t="s">
        <v>58</v>
      </c>
      <c r="G512" s="217" t="s">
        <v>58</v>
      </c>
      <c r="H512" s="217" t="s">
        <v>58</v>
      </c>
      <c r="I512" s="217" t="s">
        <v>58</v>
      </c>
      <c r="J512" s="217" t="s">
        <v>58</v>
      </c>
      <c r="K512" s="217" t="s">
        <v>58</v>
      </c>
      <c r="L512" s="217"/>
      <c r="M512" s="261"/>
      <c r="N512" s="139"/>
      <c r="O512" s="139"/>
      <c r="P512" s="139"/>
      <c r="Q512" s="139"/>
      <c r="R512" s="139"/>
      <c r="S512" s="139"/>
      <c r="T512" s="139"/>
      <c r="U512" s="139"/>
      <c r="V512" s="139"/>
      <c r="W512" s="139"/>
      <c r="X512" s="139"/>
      <c r="Y512" s="139"/>
      <c r="Z512" s="139"/>
      <c r="AA512" s="139"/>
      <c r="AB512" s="139"/>
      <c r="AC512" s="139"/>
      <c r="AD512" s="139"/>
      <c r="AE512" s="139"/>
      <c r="AF512" s="139"/>
      <c r="AG512" s="139"/>
      <c r="AH512" s="139"/>
      <c r="AI512" s="139"/>
      <c r="AJ512" s="139"/>
    </row>
    <row r="513" spans="1:36" s="140" customFormat="1">
      <c r="A513" s="212"/>
      <c r="B513" s="213"/>
      <c r="C513" s="214" t="s">
        <v>58</v>
      </c>
      <c r="D513" s="215" t="s">
        <v>58</v>
      </c>
      <c r="E513" s="216"/>
      <c r="F513" s="217" t="s">
        <v>58</v>
      </c>
      <c r="G513" s="217" t="s">
        <v>58</v>
      </c>
      <c r="H513" s="217" t="s">
        <v>58</v>
      </c>
      <c r="I513" s="217" t="s">
        <v>58</v>
      </c>
      <c r="J513" s="217" t="s">
        <v>58</v>
      </c>
      <c r="K513" s="217" t="s">
        <v>58</v>
      </c>
      <c r="L513" s="217"/>
      <c r="M513" s="261"/>
      <c r="N513" s="139"/>
      <c r="O513" s="139"/>
      <c r="P513" s="139"/>
      <c r="Q513" s="139"/>
      <c r="R513" s="139"/>
      <c r="S513" s="139"/>
      <c r="T513" s="139"/>
      <c r="U513" s="139"/>
      <c r="V513" s="139"/>
      <c r="W513" s="139"/>
      <c r="X513" s="139"/>
      <c r="Y513" s="139"/>
      <c r="Z513" s="139"/>
      <c r="AA513" s="139"/>
      <c r="AB513" s="139"/>
      <c r="AC513" s="139"/>
      <c r="AD513" s="139"/>
      <c r="AE513" s="139"/>
      <c r="AF513" s="139"/>
      <c r="AG513" s="139"/>
      <c r="AH513" s="139"/>
      <c r="AI513" s="139"/>
      <c r="AJ513" s="139"/>
    </row>
    <row r="514" spans="1:36" s="140" customFormat="1">
      <c r="A514" s="212"/>
      <c r="B514" s="213"/>
      <c r="C514" s="214" t="s">
        <v>58</v>
      </c>
      <c r="D514" s="215" t="s">
        <v>58</v>
      </c>
      <c r="E514" s="216"/>
      <c r="F514" s="217" t="s">
        <v>58</v>
      </c>
      <c r="G514" s="217" t="s">
        <v>58</v>
      </c>
      <c r="H514" s="217" t="s">
        <v>58</v>
      </c>
      <c r="I514" s="217" t="s">
        <v>58</v>
      </c>
      <c r="J514" s="217" t="s">
        <v>58</v>
      </c>
      <c r="K514" s="217" t="s">
        <v>58</v>
      </c>
      <c r="L514" s="217"/>
      <c r="M514" s="261"/>
      <c r="N514" s="139"/>
      <c r="O514" s="139"/>
      <c r="P514" s="139"/>
      <c r="Q514" s="139"/>
      <c r="R514" s="139"/>
      <c r="S514" s="139"/>
      <c r="T514" s="139"/>
      <c r="U514" s="139"/>
      <c r="V514" s="139"/>
      <c r="W514" s="139"/>
      <c r="X514" s="139"/>
      <c r="Y514" s="139"/>
      <c r="Z514" s="139"/>
      <c r="AA514" s="139"/>
      <c r="AB514" s="139"/>
      <c r="AC514" s="139"/>
      <c r="AD514" s="139"/>
      <c r="AE514" s="139"/>
      <c r="AF514" s="139"/>
      <c r="AG514" s="139"/>
      <c r="AH514" s="139"/>
      <c r="AI514" s="139"/>
      <c r="AJ514" s="139"/>
    </row>
    <row r="515" spans="1:36" s="140" customFormat="1">
      <c r="A515" s="212"/>
      <c r="B515" s="213"/>
      <c r="C515" s="214" t="s">
        <v>58</v>
      </c>
      <c r="D515" s="215" t="s">
        <v>58</v>
      </c>
      <c r="E515" s="216"/>
      <c r="F515" s="217" t="s">
        <v>58</v>
      </c>
      <c r="G515" s="217" t="s">
        <v>58</v>
      </c>
      <c r="H515" s="217" t="s">
        <v>58</v>
      </c>
      <c r="I515" s="217" t="s">
        <v>58</v>
      </c>
      <c r="J515" s="217" t="s">
        <v>58</v>
      </c>
      <c r="K515" s="217" t="s">
        <v>58</v>
      </c>
      <c r="L515" s="217"/>
      <c r="M515" s="261"/>
      <c r="N515" s="139"/>
      <c r="O515" s="139"/>
      <c r="P515" s="139"/>
      <c r="Q515" s="139"/>
      <c r="R515" s="139"/>
      <c r="S515" s="139"/>
      <c r="T515" s="139"/>
      <c r="U515" s="139"/>
      <c r="V515" s="139"/>
      <c r="W515" s="139"/>
      <c r="X515" s="139"/>
      <c r="Y515" s="139"/>
      <c r="Z515" s="139"/>
      <c r="AA515" s="139"/>
      <c r="AB515" s="139"/>
      <c r="AC515" s="139"/>
      <c r="AD515" s="139"/>
      <c r="AE515" s="139"/>
      <c r="AF515" s="139"/>
      <c r="AG515" s="139"/>
      <c r="AH515" s="139"/>
      <c r="AI515" s="139"/>
      <c r="AJ515" s="139"/>
    </row>
    <row r="516" spans="1:36" s="140" customFormat="1">
      <c r="A516" s="212"/>
      <c r="B516" s="213"/>
      <c r="C516" s="214" t="s">
        <v>58</v>
      </c>
      <c r="D516" s="215" t="s">
        <v>58</v>
      </c>
      <c r="E516" s="216"/>
      <c r="F516" s="217" t="s">
        <v>58</v>
      </c>
      <c r="G516" s="217" t="s">
        <v>58</v>
      </c>
      <c r="H516" s="217" t="s">
        <v>58</v>
      </c>
      <c r="I516" s="217" t="s">
        <v>58</v>
      </c>
      <c r="J516" s="217" t="s">
        <v>58</v>
      </c>
      <c r="K516" s="217" t="s">
        <v>58</v>
      </c>
      <c r="L516" s="217"/>
      <c r="M516" s="261"/>
      <c r="N516" s="139"/>
      <c r="O516" s="139"/>
      <c r="P516" s="139"/>
      <c r="Q516" s="139"/>
      <c r="R516" s="139"/>
      <c r="S516" s="139"/>
      <c r="T516" s="139"/>
      <c r="U516" s="139"/>
      <c r="V516" s="139"/>
      <c r="W516" s="139"/>
      <c r="X516" s="139"/>
      <c r="Y516" s="139"/>
      <c r="Z516" s="139"/>
      <c r="AA516" s="139"/>
      <c r="AB516" s="139"/>
      <c r="AC516" s="139"/>
      <c r="AD516" s="139"/>
      <c r="AE516" s="139"/>
      <c r="AF516" s="139"/>
      <c r="AG516" s="139"/>
      <c r="AH516" s="139"/>
      <c r="AI516" s="139"/>
      <c r="AJ516" s="139"/>
    </row>
    <row r="517" spans="1:36" s="140" customFormat="1">
      <c r="A517" s="212"/>
      <c r="B517" s="213"/>
      <c r="C517" s="214" t="s">
        <v>58</v>
      </c>
      <c r="D517" s="215" t="s">
        <v>58</v>
      </c>
      <c r="E517" s="216"/>
      <c r="F517" s="217" t="s">
        <v>58</v>
      </c>
      <c r="G517" s="217" t="s">
        <v>58</v>
      </c>
      <c r="H517" s="217" t="s">
        <v>58</v>
      </c>
      <c r="I517" s="217" t="s">
        <v>58</v>
      </c>
      <c r="J517" s="217" t="s">
        <v>58</v>
      </c>
      <c r="K517" s="217" t="s">
        <v>58</v>
      </c>
      <c r="L517" s="217"/>
      <c r="M517" s="261"/>
      <c r="N517" s="139"/>
      <c r="O517" s="139"/>
      <c r="P517" s="139"/>
      <c r="Q517" s="139"/>
      <c r="R517" s="139"/>
      <c r="S517" s="139"/>
      <c r="T517" s="139"/>
      <c r="U517" s="139"/>
      <c r="V517" s="139"/>
      <c r="W517" s="139"/>
      <c r="X517" s="139"/>
      <c r="Y517" s="139"/>
      <c r="Z517" s="139"/>
      <c r="AA517" s="139"/>
      <c r="AB517" s="139"/>
      <c r="AC517" s="139"/>
      <c r="AD517" s="139"/>
      <c r="AE517" s="139"/>
      <c r="AF517" s="139"/>
      <c r="AG517" s="139"/>
      <c r="AH517" s="139"/>
      <c r="AI517" s="139"/>
      <c r="AJ517" s="139"/>
    </row>
    <row r="518" spans="1:36" s="140" customFormat="1">
      <c r="A518" s="212"/>
      <c r="B518" s="213"/>
      <c r="C518" s="214" t="s">
        <v>58</v>
      </c>
      <c r="D518" s="215" t="s">
        <v>58</v>
      </c>
      <c r="E518" s="216"/>
      <c r="F518" s="217" t="s">
        <v>58</v>
      </c>
      <c r="G518" s="217" t="s">
        <v>58</v>
      </c>
      <c r="H518" s="217" t="s">
        <v>58</v>
      </c>
      <c r="I518" s="217" t="s">
        <v>58</v>
      </c>
      <c r="J518" s="217" t="s">
        <v>58</v>
      </c>
      <c r="K518" s="217" t="s">
        <v>58</v>
      </c>
      <c r="L518" s="217"/>
      <c r="M518" s="261"/>
      <c r="N518" s="139"/>
      <c r="O518" s="139"/>
      <c r="P518" s="139"/>
      <c r="Q518" s="139"/>
      <c r="R518" s="139"/>
      <c r="S518" s="139"/>
      <c r="T518" s="139"/>
      <c r="U518" s="139"/>
      <c r="V518" s="139"/>
      <c r="W518" s="139"/>
      <c r="X518" s="139"/>
      <c r="Y518" s="139"/>
      <c r="Z518" s="139"/>
      <c r="AA518" s="139"/>
      <c r="AB518" s="139"/>
      <c r="AC518" s="139"/>
      <c r="AD518" s="139"/>
      <c r="AE518" s="139"/>
      <c r="AF518" s="139"/>
      <c r="AG518" s="139"/>
      <c r="AH518" s="139"/>
      <c r="AI518" s="139"/>
      <c r="AJ518" s="139"/>
    </row>
    <row r="519" spans="1:36" s="140" customFormat="1">
      <c r="A519" s="212"/>
      <c r="B519" s="213"/>
      <c r="C519" s="214" t="s">
        <v>58</v>
      </c>
      <c r="D519" s="215" t="s">
        <v>58</v>
      </c>
      <c r="E519" s="216"/>
      <c r="F519" s="217" t="s">
        <v>58</v>
      </c>
      <c r="G519" s="217" t="s">
        <v>58</v>
      </c>
      <c r="H519" s="217" t="s">
        <v>58</v>
      </c>
      <c r="I519" s="217" t="s">
        <v>58</v>
      </c>
      <c r="J519" s="217" t="s">
        <v>58</v>
      </c>
      <c r="K519" s="217" t="s">
        <v>58</v>
      </c>
      <c r="L519" s="217"/>
      <c r="M519" s="261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  <c r="Z519" s="139"/>
      <c r="AA519" s="139"/>
      <c r="AB519" s="139"/>
      <c r="AC519" s="139"/>
      <c r="AD519" s="139"/>
      <c r="AE519" s="139"/>
      <c r="AF519" s="139"/>
      <c r="AG519" s="139"/>
      <c r="AH519" s="139"/>
      <c r="AI519" s="139"/>
      <c r="AJ519" s="139"/>
    </row>
    <row r="520" spans="1:36" s="140" customFormat="1">
      <c r="A520" s="212"/>
      <c r="B520" s="213"/>
      <c r="C520" s="214" t="s">
        <v>58</v>
      </c>
      <c r="D520" s="215" t="s">
        <v>58</v>
      </c>
      <c r="E520" s="216"/>
      <c r="F520" s="217" t="s">
        <v>58</v>
      </c>
      <c r="G520" s="217" t="s">
        <v>58</v>
      </c>
      <c r="H520" s="217" t="s">
        <v>58</v>
      </c>
      <c r="I520" s="217" t="s">
        <v>58</v>
      </c>
      <c r="J520" s="217" t="s">
        <v>58</v>
      </c>
      <c r="K520" s="217" t="s">
        <v>58</v>
      </c>
      <c r="L520" s="217"/>
      <c r="M520" s="261"/>
      <c r="N520" s="139"/>
      <c r="O520" s="139"/>
      <c r="P520" s="139"/>
      <c r="Q520" s="139"/>
      <c r="R520" s="139"/>
      <c r="S520" s="139"/>
      <c r="T520" s="139"/>
      <c r="U520" s="139"/>
      <c r="V520" s="139"/>
      <c r="W520" s="139"/>
      <c r="X520" s="139"/>
      <c r="Y520" s="139"/>
      <c r="Z520" s="139"/>
      <c r="AA520" s="139"/>
      <c r="AB520" s="139"/>
      <c r="AC520" s="139"/>
      <c r="AD520" s="139"/>
      <c r="AE520" s="139"/>
      <c r="AF520" s="139"/>
      <c r="AG520" s="139"/>
      <c r="AH520" s="139"/>
      <c r="AI520" s="139"/>
      <c r="AJ520" s="139"/>
    </row>
    <row r="521" spans="1:36" s="140" customFormat="1">
      <c r="A521" s="212"/>
      <c r="B521" s="213"/>
      <c r="C521" s="214" t="s">
        <v>58</v>
      </c>
      <c r="D521" s="215" t="s">
        <v>58</v>
      </c>
      <c r="E521" s="216"/>
      <c r="F521" s="217" t="s">
        <v>58</v>
      </c>
      <c r="G521" s="217" t="s">
        <v>58</v>
      </c>
      <c r="H521" s="217" t="s">
        <v>58</v>
      </c>
      <c r="I521" s="217" t="s">
        <v>58</v>
      </c>
      <c r="J521" s="217" t="s">
        <v>58</v>
      </c>
      <c r="K521" s="217" t="s">
        <v>58</v>
      </c>
      <c r="L521" s="217"/>
      <c r="M521" s="261"/>
      <c r="N521" s="139"/>
      <c r="O521" s="139"/>
      <c r="P521" s="139"/>
      <c r="Q521" s="139"/>
      <c r="R521" s="139"/>
      <c r="S521" s="139"/>
      <c r="T521" s="139"/>
      <c r="U521" s="139"/>
      <c r="V521" s="139"/>
      <c r="W521" s="139"/>
      <c r="X521" s="139"/>
      <c r="Y521" s="139"/>
      <c r="Z521" s="139"/>
      <c r="AA521" s="139"/>
      <c r="AB521" s="139"/>
      <c r="AC521" s="139"/>
      <c r="AD521" s="139"/>
      <c r="AE521" s="139"/>
      <c r="AF521" s="139"/>
      <c r="AG521" s="139"/>
      <c r="AH521" s="139"/>
      <c r="AI521" s="139"/>
      <c r="AJ521" s="139"/>
    </row>
    <row r="522" spans="1:36" s="140" customFormat="1">
      <c r="A522" s="212"/>
      <c r="B522" s="213"/>
      <c r="C522" s="214" t="s">
        <v>58</v>
      </c>
      <c r="D522" s="215" t="s">
        <v>58</v>
      </c>
      <c r="E522" s="216"/>
      <c r="F522" s="217" t="s">
        <v>58</v>
      </c>
      <c r="G522" s="217" t="s">
        <v>58</v>
      </c>
      <c r="H522" s="217" t="s">
        <v>58</v>
      </c>
      <c r="I522" s="217" t="s">
        <v>58</v>
      </c>
      <c r="J522" s="217" t="s">
        <v>58</v>
      </c>
      <c r="K522" s="217" t="s">
        <v>58</v>
      </c>
      <c r="L522" s="217"/>
      <c r="M522" s="261"/>
      <c r="N522" s="139"/>
      <c r="O522" s="139"/>
      <c r="P522" s="139"/>
      <c r="Q522" s="139"/>
      <c r="R522" s="139"/>
      <c r="S522" s="139"/>
      <c r="T522" s="139"/>
      <c r="U522" s="139"/>
      <c r="V522" s="139"/>
      <c r="W522" s="139"/>
      <c r="X522" s="139"/>
      <c r="Y522" s="139"/>
      <c r="Z522" s="139"/>
      <c r="AA522" s="139"/>
      <c r="AB522" s="139"/>
      <c r="AC522" s="139"/>
      <c r="AD522" s="139"/>
      <c r="AE522" s="139"/>
      <c r="AF522" s="139"/>
      <c r="AG522" s="139"/>
      <c r="AH522" s="139"/>
      <c r="AI522" s="139"/>
      <c r="AJ522" s="139"/>
    </row>
    <row r="523" spans="1:36" s="140" customFormat="1">
      <c r="A523" s="212"/>
      <c r="B523" s="213"/>
      <c r="C523" s="214" t="s">
        <v>58</v>
      </c>
      <c r="D523" s="215" t="s">
        <v>58</v>
      </c>
      <c r="E523" s="216"/>
      <c r="F523" s="217" t="s">
        <v>58</v>
      </c>
      <c r="G523" s="217" t="s">
        <v>58</v>
      </c>
      <c r="H523" s="217" t="s">
        <v>58</v>
      </c>
      <c r="I523" s="217" t="s">
        <v>58</v>
      </c>
      <c r="J523" s="217" t="s">
        <v>58</v>
      </c>
      <c r="K523" s="217" t="s">
        <v>58</v>
      </c>
      <c r="L523" s="217"/>
      <c r="M523" s="261"/>
      <c r="N523" s="139"/>
      <c r="O523" s="139"/>
      <c r="P523" s="139"/>
      <c r="Q523" s="139"/>
      <c r="R523" s="139"/>
      <c r="S523" s="139"/>
      <c r="T523" s="139"/>
      <c r="U523" s="139"/>
      <c r="V523" s="139"/>
      <c r="W523" s="139"/>
      <c r="X523" s="139"/>
      <c r="Y523" s="139"/>
      <c r="Z523" s="139"/>
      <c r="AA523" s="139"/>
      <c r="AB523" s="139"/>
      <c r="AC523" s="139"/>
      <c r="AD523" s="139"/>
      <c r="AE523" s="139"/>
      <c r="AF523" s="139"/>
      <c r="AG523" s="139"/>
      <c r="AH523" s="139"/>
      <c r="AI523" s="139"/>
      <c r="AJ523" s="139"/>
    </row>
    <row r="524" spans="1:36" s="140" customFormat="1">
      <c r="A524" s="212"/>
      <c r="B524" s="213"/>
      <c r="C524" s="214" t="s">
        <v>58</v>
      </c>
      <c r="D524" s="215" t="s">
        <v>58</v>
      </c>
      <c r="E524" s="216"/>
      <c r="F524" s="217" t="s">
        <v>58</v>
      </c>
      <c r="G524" s="217" t="s">
        <v>58</v>
      </c>
      <c r="H524" s="217" t="s">
        <v>58</v>
      </c>
      <c r="I524" s="217" t="s">
        <v>58</v>
      </c>
      <c r="J524" s="217" t="s">
        <v>58</v>
      </c>
      <c r="K524" s="217" t="s">
        <v>58</v>
      </c>
      <c r="L524" s="217"/>
      <c r="M524" s="261"/>
      <c r="N524" s="139"/>
      <c r="O524" s="139"/>
      <c r="P524" s="139"/>
      <c r="Q524" s="139"/>
      <c r="R524" s="139"/>
      <c r="S524" s="139"/>
      <c r="T524" s="139"/>
      <c r="U524" s="139"/>
      <c r="V524" s="139"/>
      <c r="W524" s="139"/>
      <c r="X524" s="139"/>
      <c r="Y524" s="139"/>
      <c r="Z524" s="139"/>
      <c r="AA524" s="139"/>
      <c r="AB524" s="139"/>
      <c r="AC524" s="139"/>
      <c r="AD524" s="139"/>
      <c r="AE524" s="139"/>
      <c r="AF524" s="139"/>
      <c r="AG524" s="139"/>
      <c r="AH524" s="139"/>
      <c r="AI524" s="139"/>
      <c r="AJ524" s="139"/>
    </row>
    <row r="525" spans="1:36" s="140" customFormat="1">
      <c r="A525" s="212"/>
      <c r="B525" s="213"/>
      <c r="C525" s="214" t="s">
        <v>58</v>
      </c>
      <c r="D525" s="215" t="s">
        <v>58</v>
      </c>
      <c r="E525" s="216"/>
      <c r="F525" s="217" t="s">
        <v>58</v>
      </c>
      <c r="G525" s="217" t="s">
        <v>58</v>
      </c>
      <c r="H525" s="217" t="s">
        <v>58</v>
      </c>
      <c r="I525" s="217" t="s">
        <v>58</v>
      </c>
      <c r="J525" s="217" t="s">
        <v>58</v>
      </c>
      <c r="K525" s="217" t="s">
        <v>58</v>
      </c>
      <c r="L525" s="217"/>
      <c r="M525" s="261"/>
      <c r="N525" s="139"/>
      <c r="O525" s="139"/>
      <c r="P525" s="139"/>
      <c r="Q525" s="139"/>
      <c r="R525" s="139"/>
      <c r="S525" s="139"/>
      <c r="T525" s="139"/>
      <c r="U525" s="139"/>
      <c r="V525" s="139"/>
      <c r="W525" s="139"/>
      <c r="X525" s="139"/>
      <c r="Y525" s="139"/>
      <c r="Z525" s="139"/>
      <c r="AA525" s="139"/>
      <c r="AB525" s="139"/>
      <c r="AC525" s="139"/>
      <c r="AD525" s="139"/>
      <c r="AE525" s="139"/>
      <c r="AF525" s="139"/>
      <c r="AG525" s="139"/>
      <c r="AH525" s="139"/>
      <c r="AI525" s="139"/>
      <c r="AJ525" s="139"/>
    </row>
    <row r="526" spans="1:36" s="140" customFormat="1">
      <c r="A526" s="212"/>
      <c r="B526" s="213"/>
      <c r="C526" s="214" t="s">
        <v>58</v>
      </c>
      <c r="D526" s="215" t="s">
        <v>58</v>
      </c>
      <c r="E526" s="216"/>
      <c r="F526" s="217" t="s">
        <v>58</v>
      </c>
      <c r="G526" s="217" t="s">
        <v>58</v>
      </c>
      <c r="H526" s="217" t="s">
        <v>58</v>
      </c>
      <c r="I526" s="217" t="s">
        <v>58</v>
      </c>
      <c r="J526" s="217" t="s">
        <v>58</v>
      </c>
      <c r="K526" s="217" t="s">
        <v>58</v>
      </c>
      <c r="L526" s="217"/>
      <c r="M526" s="261"/>
      <c r="N526" s="139"/>
      <c r="O526" s="139"/>
      <c r="P526" s="139"/>
      <c r="Q526" s="139"/>
      <c r="R526" s="139"/>
      <c r="S526" s="139"/>
      <c r="T526" s="139"/>
      <c r="U526" s="139"/>
      <c r="V526" s="139"/>
      <c r="W526" s="139"/>
      <c r="X526" s="139"/>
      <c r="Y526" s="139"/>
      <c r="Z526" s="139"/>
      <c r="AA526" s="139"/>
      <c r="AB526" s="139"/>
      <c r="AC526" s="139"/>
      <c r="AD526" s="139"/>
      <c r="AE526" s="139"/>
      <c r="AF526" s="139"/>
      <c r="AG526" s="139"/>
      <c r="AH526" s="139"/>
      <c r="AI526" s="139"/>
      <c r="AJ526" s="139"/>
    </row>
    <row r="527" spans="1:36" s="140" customFormat="1">
      <c r="A527" s="212"/>
      <c r="B527" s="213"/>
      <c r="C527" s="214" t="s">
        <v>58</v>
      </c>
      <c r="D527" s="215" t="s">
        <v>58</v>
      </c>
      <c r="E527" s="216"/>
      <c r="F527" s="217" t="s">
        <v>58</v>
      </c>
      <c r="G527" s="217" t="s">
        <v>58</v>
      </c>
      <c r="H527" s="217" t="s">
        <v>58</v>
      </c>
      <c r="I527" s="217" t="s">
        <v>58</v>
      </c>
      <c r="J527" s="217" t="s">
        <v>58</v>
      </c>
      <c r="K527" s="217" t="s">
        <v>58</v>
      </c>
      <c r="L527" s="217"/>
      <c r="M527" s="261"/>
      <c r="N527" s="139"/>
      <c r="O527" s="139"/>
      <c r="P527" s="139"/>
      <c r="Q527" s="139"/>
      <c r="R527" s="139"/>
      <c r="S527" s="139"/>
      <c r="T527" s="139"/>
      <c r="U527" s="139"/>
      <c r="V527" s="139"/>
      <c r="W527" s="139"/>
      <c r="X527" s="139"/>
      <c r="Y527" s="139"/>
      <c r="Z527" s="139"/>
      <c r="AA527" s="139"/>
      <c r="AB527" s="139"/>
      <c r="AC527" s="139"/>
      <c r="AD527" s="139"/>
      <c r="AE527" s="139"/>
      <c r="AF527" s="139"/>
      <c r="AG527" s="139"/>
      <c r="AH527" s="139"/>
      <c r="AI527" s="139"/>
      <c r="AJ527" s="139"/>
    </row>
    <row r="528" spans="1:36" s="140" customFormat="1">
      <c r="A528" s="212"/>
      <c r="B528" s="213"/>
      <c r="C528" s="214" t="s">
        <v>58</v>
      </c>
      <c r="D528" s="215" t="s">
        <v>58</v>
      </c>
      <c r="E528" s="216"/>
      <c r="F528" s="217" t="s">
        <v>58</v>
      </c>
      <c r="G528" s="217" t="s">
        <v>58</v>
      </c>
      <c r="H528" s="217" t="s">
        <v>58</v>
      </c>
      <c r="I528" s="217" t="s">
        <v>58</v>
      </c>
      <c r="J528" s="217" t="s">
        <v>58</v>
      </c>
      <c r="K528" s="217" t="s">
        <v>58</v>
      </c>
      <c r="L528" s="217"/>
      <c r="M528" s="261"/>
      <c r="N528" s="139"/>
      <c r="O528" s="139"/>
      <c r="P528" s="139"/>
      <c r="Q528" s="139"/>
      <c r="R528" s="139"/>
      <c r="S528" s="139"/>
      <c r="T528" s="139"/>
      <c r="U528" s="139"/>
      <c r="V528" s="139"/>
      <c r="W528" s="139"/>
      <c r="X528" s="139"/>
      <c r="Y528" s="139"/>
      <c r="Z528" s="139"/>
      <c r="AA528" s="139"/>
      <c r="AB528" s="139"/>
      <c r="AC528" s="139"/>
      <c r="AD528" s="139"/>
      <c r="AE528" s="139"/>
      <c r="AF528" s="139"/>
      <c r="AG528" s="139"/>
      <c r="AH528" s="139"/>
      <c r="AI528" s="139"/>
      <c r="AJ528" s="139"/>
    </row>
    <row r="529" spans="1:36" s="140" customFormat="1">
      <c r="A529" s="212"/>
      <c r="B529" s="213"/>
      <c r="C529" s="214" t="s">
        <v>58</v>
      </c>
      <c r="D529" s="215" t="s">
        <v>58</v>
      </c>
      <c r="E529" s="216"/>
      <c r="F529" s="217" t="s">
        <v>58</v>
      </c>
      <c r="G529" s="217" t="s">
        <v>58</v>
      </c>
      <c r="H529" s="217" t="s">
        <v>58</v>
      </c>
      <c r="I529" s="217" t="s">
        <v>58</v>
      </c>
      <c r="J529" s="217" t="s">
        <v>58</v>
      </c>
      <c r="K529" s="217" t="s">
        <v>58</v>
      </c>
      <c r="L529" s="217"/>
      <c r="M529" s="261"/>
      <c r="N529" s="139"/>
      <c r="O529" s="139"/>
      <c r="P529" s="139"/>
      <c r="Q529" s="139"/>
      <c r="R529" s="139"/>
      <c r="S529" s="139"/>
      <c r="T529" s="139"/>
      <c r="U529" s="139"/>
      <c r="V529" s="139"/>
      <c r="W529" s="139"/>
      <c r="X529" s="139"/>
      <c r="Y529" s="139"/>
      <c r="Z529" s="139"/>
      <c r="AA529" s="139"/>
      <c r="AB529" s="139"/>
      <c r="AC529" s="139"/>
      <c r="AD529" s="139"/>
      <c r="AE529" s="139"/>
      <c r="AF529" s="139"/>
      <c r="AG529" s="139"/>
      <c r="AH529" s="139"/>
      <c r="AI529" s="139"/>
      <c r="AJ529" s="139"/>
    </row>
    <row r="530" spans="1:36" s="140" customFormat="1">
      <c r="A530" s="212"/>
      <c r="B530" s="213"/>
      <c r="C530" s="214" t="s">
        <v>58</v>
      </c>
      <c r="D530" s="215" t="s">
        <v>58</v>
      </c>
      <c r="E530" s="216"/>
      <c r="F530" s="217" t="s">
        <v>58</v>
      </c>
      <c r="G530" s="217" t="s">
        <v>58</v>
      </c>
      <c r="H530" s="217" t="s">
        <v>58</v>
      </c>
      <c r="I530" s="217" t="s">
        <v>58</v>
      </c>
      <c r="J530" s="217" t="s">
        <v>58</v>
      </c>
      <c r="K530" s="217" t="s">
        <v>58</v>
      </c>
      <c r="L530" s="217"/>
      <c r="M530" s="261"/>
      <c r="N530" s="139"/>
      <c r="O530" s="139"/>
      <c r="P530" s="139"/>
      <c r="Q530" s="139"/>
      <c r="R530" s="139"/>
      <c r="S530" s="139"/>
      <c r="T530" s="139"/>
      <c r="U530" s="139"/>
      <c r="V530" s="139"/>
      <c r="W530" s="139"/>
      <c r="X530" s="139"/>
      <c r="Y530" s="139"/>
      <c r="Z530" s="139"/>
      <c r="AA530" s="139"/>
      <c r="AB530" s="139"/>
      <c r="AC530" s="139"/>
      <c r="AD530" s="139"/>
      <c r="AE530" s="139"/>
      <c r="AF530" s="139"/>
      <c r="AG530" s="139"/>
      <c r="AH530" s="139"/>
      <c r="AI530" s="139"/>
      <c r="AJ530" s="139"/>
    </row>
    <row r="531" spans="1:36" s="140" customFormat="1">
      <c r="A531" s="212"/>
      <c r="B531" s="213"/>
      <c r="C531" s="214" t="s">
        <v>58</v>
      </c>
      <c r="D531" s="215" t="s">
        <v>58</v>
      </c>
      <c r="E531" s="216"/>
      <c r="F531" s="217" t="s">
        <v>58</v>
      </c>
      <c r="G531" s="217" t="s">
        <v>58</v>
      </c>
      <c r="H531" s="217" t="s">
        <v>58</v>
      </c>
      <c r="I531" s="217" t="s">
        <v>58</v>
      </c>
      <c r="J531" s="217" t="s">
        <v>58</v>
      </c>
      <c r="K531" s="217" t="s">
        <v>58</v>
      </c>
      <c r="L531" s="217"/>
      <c r="M531" s="261"/>
      <c r="N531" s="139"/>
      <c r="O531" s="139"/>
      <c r="P531" s="139"/>
      <c r="Q531" s="139"/>
      <c r="R531" s="139"/>
      <c r="S531" s="139"/>
      <c r="T531" s="139"/>
      <c r="U531" s="139"/>
      <c r="V531" s="139"/>
      <c r="W531" s="139"/>
      <c r="X531" s="139"/>
      <c r="Y531" s="139"/>
      <c r="Z531" s="139"/>
      <c r="AA531" s="139"/>
      <c r="AB531" s="139"/>
      <c r="AC531" s="139"/>
      <c r="AD531" s="139"/>
      <c r="AE531" s="139"/>
      <c r="AF531" s="139"/>
      <c r="AG531" s="139"/>
      <c r="AH531" s="139"/>
      <c r="AI531" s="139"/>
      <c r="AJ531" s="139"/>
    </row>
    <row r="532" spans="1:36" s="140" customFormat="1">
      <c r="A532" s="212"/>
      <c r="B532" s="213"/>
      <c r="C532" s="214" t="s">
        <v>58</v>
      </c>
      <c r="D532" s="215" t="s">
        <v>58</v>
      </c>
      <c r="E532" s="216"/>
      <c r="F532" s="217" t="s">
        <v>58</v>
      </c>
      <c r="G532" s="217" t="s">
        <v>58</v>
      </c>
      <c r="H532" s="217" t="s">
        <v>58</v>
      </c>
      <c r="I532" s="217" t="s">
        <v>58</v>
      </c>
      <c r="J532" s="217" t="s">
        <v>58</v>
      </c>
      <c r="K532" s="217" t="s">
        <v>58</v>
      </c>
      <c r="L532" s="217"/>
      <c r="M532" s="261"/>
      <c r="N532" s="139"/>
      <c r="O532" s="139"/>
      <c r="P532" s="139"/>
      <c r="Q532" s="139"/>
      <c r="R532" s="139"/>
      <c r="S532" s="139"/>
      <c r="T532" s="139"/>
      <c r="U532" s="139"/>
      <c r="V532" s="139"/>
      <c r="W532" s="139"/>
      <c r="X532" s="139"/>
      <c r="Y532" s="139"/>
      <c r="Z532" s="139"/>
      <c r="AA532" s="139"/>
      <c r="AB532" s="139"/>
      <c r="AC532" s="139"/>
      <c r="AD532" s="139"/>
      <c r="AE532" s="139"/>
      <c r="AF532" s="139"/>
      <c r="AG532" s="139"/>
      <c r="AH532" s="139"/>
      <c r="AI532" s="139"/>
      <c r="AJ532" s="139"/>
    </row>
    <row r="533" spans="1:36" s="140" customFormat="1">
      <c r="A533" s="212"/>
      <c r="B533" s="213"/>
      <c r="C533" s="214" t="s">
        <v>58</v>
      </c>
      <c r="D533" s="215" t="s">
        <v>58</v>
      </c>
      <c r="E533" s="216"/>
      <c r="F533" s="217" t="s">
        <v>58</v>
      </c>
      <c r="G533" s="217" t="s">
        <v>58</v>
      </c>
      <c r="H533" s="217" t="s">
        <v>58</v>
      </c>
      <c r="I533" s="217" t="s">
        <v>58</v>
      </c>
      <c r="J533" s="217" t="s">
        <v>58</v>
      </c>
      <c r="K533" s="217" t="s">
        <v>58</v>
      </c>
      <c r="L533" s="217"/>
      <c r="M533" s="261"/>
      <c r="N533" s="139"/>
      <c r="O533" s="139"/>
      <c r="P533" s="139"/>
      <c r="Q533" s="139"/>
      <c r="R533" s="139"/>
      <c r="S533" s="139"/>
      <c r="T533" s="139"/>
      <c r="U533" s="139"/>
      <c r="V533" s="139"/>
      <c r="W533" s="139"/>
      <c r="X533" s="139"/>
      <c r="Y533" s="139"/>
      <c r="Z533" s="139"/>
      <c r="AA533" s="139"/>
      <c r="AB533" s="139"/>
      <c r="AC533" s="139"/>
      <c r="AD533" s="139"/>
      <c r="AE533" s="139"/>
      <c r="AF533" s="139"/>
      <c r="AG533" s="139"/>
      <c r="AH533" s="139"/>
      <c r="AI533" s="139"/>
      <c r="AJ533" s="139"/>
    </row>
    <row r="534" spans="1:36" s="140" customFormat="1">
      <c r="A534" s="212"/>
      <c r="B534" s="213"/>
      <c r="C534" s="214" t="s">
        <v>58</v>
      </c>
      <c r="D534" s="215" t="s">
        <v>58</v>
      </c>
      <c r="E534" s="216"/>
      <c r="F534" s="217" t="s">
        <v>58</v>
      </c>
      <c r="G534" s="217" t="s">
        <v>58</v>
      </c>
      <c r="H534" s="217" t="s">
        <v>58</v>
      </c>
      <c r="I534" s="217" t="s">
        <v>58</v>
      </c>
      <c r="J534" s="217" t="s">
        <v>58</v>
      </c>
      <c r="K534" s="217" t="s">
        <v>58</v>
      </c>
      <c r="L534" s="217"/>
      <c r="M534" s="261"/>
      <c r="N534" s="139"/>
      <c r="O534" s="139"/>
      <c r="P534" s="139"/>
      <c r="Q534" s="139"/>
      <c r="R534" s="139"/>
      <c r="S534" s="139"/>
      <c r="T534" s="139"/>
      <c r="U534" s="139"/>
      <c r="V534" s="139"/>
      <c r="W534" s="139"/>
      <c r="X534" s="139"/>
      <c r="Y534" s="139"/>
      <c r="Z534" s="139"/>
      <c r="AA534" s="139"/>
      <c r="AB534" s="139"/>
      <c r="AC534" s="139"/>
      <c r="AD534" s="139"/>
      <c r="AE534" s="139"/>
      <c r="AF534" s="139"/>
      <c r="AG534" s="139"/>
      <c r="AH534" s="139"/>
      <c r="AI534" s="139"/>
      <c r="AJ534" s="139"/>
    </row>
    <row r="535" spans="1:36" s="140" customFormat="1">
      <c r="A535" s="212"/>
      <c r="B535" s="213"/>
      <c r="C535" s="214" t="s">
        <v>58</v>
      </c>
      <c r="D535" s="215" t="s">
        <v>58</v>
      </c>
      <c r="E535" s="216"/>
      <c r="F535" s="217" t="s">
        <v>58</v>
      </c>
      <c r="G535" s="217" t="s">
        <v>58</v>
      </c>
      <c r="H535" s="217" t="s">
        <v>58</v>
      </c>
      <c r="I535" s="217" t="s">
        <v>58</v>
      </c>
      <c r="J535" s="217" t="s">
        <v>58</v>
      </c>
      <c r="K535" s="217" t="s">
        <v>58</v>
      </c>
      <c r="L535" s="217"/>
      <c r="M535" s="261"/>
      <c r="N535" s="139"/>
      <c r="O535" s="139"/>
      <c r="P535" s="139"/>
      <c r="Q535" s="139"/>
      <c r="R535" s="139"/>
      <c r="S535" s="139"/>
      <c r="T535" s="139"/>
      <c r="U535" s="139"/>
      <c r="V535" s="139"/>
      <c r="W535" s="139"/>
      <c r="X535" s="139"/>
      <c r="Y535" s="139"/>
      <c r="Z535" s="139"/>
      <c r="AA535" s="139"/>
      <c r="AB535" s="139"/>
      <c r="AC535" s="139"/>
      <c r="AD535" s="139"/>
      <c r="AE535" s="139"/>
      <c r="AF535" s="139"/>
      <c r="AG535" s="139"/>
      <c r="AH535" s="139"/>
      <c r="AI535" s="139"/>
      <c r="AJ535" s="139"/>
    </row>
    <row r="536" spans="1:36" s="140" customFormat="1">
      <c r="A536" s="212"/>
      <c r="B536" s="213"/>
      <c r="C536" s="214" t="s">
        <v>58</v>
      </c>
      <c r="D536" s="215" t="s">
        <v>58</v>
      </c>
      <c r="E536" s="216"/>
      <c r="F536" s="217" t="s">
        <v>58</v>
      </c>
      <c r="G536" s="217" t="s">
        <v>58</v>
      </c>
      <c r="H536" s="217" t="s">
        <v>58</v>
      </c>
      <c r="I536" s="217" t="s">
        <v>58</v>
      </c>
      <c r="J536" s="217" t="s">
        <v>58</v>
      </c>
      <c r="K536" s="217" t="s">
        <v>58</v>
      </c>
      <c r="L536" s="217"/>
      <c r="M536" s="261"/>
      <c r="N536" s="139"/>
      <c r="O536" s="139"/>
      <c r="P536" s="139"/>
      <c r="Q536" s="139"/>
      <c r="R536" s="139"/>
      <c r="S536" s="139"/>
      <c r="T536" s="139"/>
      <c r="U536" s="139"/>
      <c r="V536" s="139"/>
      <c r="W536" s="139"/>
      <c r="X536" s="139"/>
      <c r="Y536" s="139"/>
      <c r="Z536" s="139"/>
      <c r="AA536" s="139"/>
      <c r="AB536" s="139"/>
      <c r="AC536" s="139"/>
      <c r="AD536" s="139"/>
      <c r="AE536" s="139"/>
      <c r="AF536" s="139"/>
      <c r="AG536" s="139"/>
      <c r="AH536" s="139"/>
      <c r="AI536" s="139"/>
      <c r="AJ536" s="139"/>
    </row>
    <row r="537" spans="1:36" s="140" customFormat="1">
      <c r="A537" s="212"/>
      <c r="B537" s="213"/>
      <c r="C537" s="214" t="s">
        <v>58</v>
      </c>
      <c r="D537" s="215" t="s">
        <v>58</v>
      </c>
      <c r="E537" s="216"/>
      <c r="F537" s="217" t="s">
        <v>58</v>
      </c>
      <c r="G537" s="217" t="s">
        <v>58</v>
      </c>
      <c r="H537" s="217" t="s">
        <v>58</v>
      </c>
      <c r="I537" s="217" t="s">
        <v>58</v>
      </c>
      <c r="J537" s="217" t="s">
        <v>58</v>
      </c>
      <c r="K537" s="217" t="s">
        <v>58</v>
      </c>
      <c r="L537" s="217"/>
      <c r="M537" s="261"/>
      <c r="N537" s="139"/>
      <c r="O537" s="139"/>
      <c r="P537" s="139"/>
      <c r="Q537" s="139"/>
      <c r="R537" s="139"/>
      <c r="S537" s="139"/>
      <c r="T537" s="139"/>
      <c r="U537" s="139"/>
      <c r="V537" s="139"/>
      <c r="W537" s="139"/>
      <c r="X537" s="139"/>
      <c r="Y537" s="139"/>
      <c r="Z537" s="139"/>
      <c r="AA537" s="139"/>
      <c r="AB537" s="139"/>
      <c r="AC537" s="139"/>
      <c r="AD537" s="139"/>
      <c r="AE537" s="139"/>
      <c r="AF537" s="139"/>
      <c r="AG537" s="139"/>
      <c r="AH537" s="139"/>
      <c r="AI537" s="139"/>
      <c r="AJ537" s="139"/>
    </row>
    <row r="538" spans="1:36" s="140" customFormat="1">
      <c r="A538" s="212"/>
      <c r="B538" s="213"/>
      <c r="C538" s="214" t="s">
        <v>58</v>
      </c>
      <c r="D538" s="215" t="s">
        <v>58</v>
      </c>
      <c r="E538" s="216"/>
      <c r="F538" s="217" t="s">
        <v>58</v>
      </c>
      <c r="G538" s="217" t="s">
        <v>58</v>
      </c>
      <c r="H538" s="217" t="s">
        <v>58</v>
      </c>
      <c r="I538" s="217" t="s">
        <v>58</v>
      </c>
      <c r="J538" s="217" t="s">
        <v>58</v>
      </c>
      <c r="K538" s="217" t="s">
        <v>58</v>
      </c>
      <c r="L538" s="217"/>
      <c r="M538" s="261"/>
      <c r="N538" s="139"/>
      <c r="O538" s="139"/>
      <c r="P538" s="139"/>
      <c r="Q538" s="139"/>
      <c r="R538" s="139"/>
      <c r="S538" s="139"/>
      <c r="T538" s="139"/>
      <c r="U538" s="139"/>
      <c r="V538" s="139"/>
      <c r="W538" s="139"/>
      <c r="X538" s="139"/>
      <c r="Y538" s="139"/>
      <c r="Z538" s="139"/>
      <c r="AA538" s="139"/>
      <c r="AB538" s="139"/>
      <c r="AC538" s="139"/>
      <c r="AD538" s="139"/>
      <c r="AE538" s="139"/>
      <c r="AF538" s="139"/>
      <c r="AG538" s="139"/>
      <c r="AH538" s="139"/>
      <c r="AI538" s="139"/>
      <c r="AJ538" s="139"/>
    </row>
    <row r="539" spans="1:36" s="140" customFormat="1">
      <c r="A539" s="212"/>
      <c r="B539" s="213"/>
      <c r="C539" s="214" t="s">
        <v>58</v>
      </c>
      <c r="D539" s="215" t="s">
        <v>58</v>
      </c>
      <c r="E539" s="216"/>
      <c r="F539" s="217" t="s">
        <v>58</v>
      </c>
      <c r="G539" s="217" t="s">
        <v>58</v>
      </c>
      <c r="H539" s="217" t="s">
        <v>58</v>
      </c>
      <c r="I539" s="217" t="s">
        <v>58</v>
      </c>
      <c r="J539" s="217" t="s">
        <v>58</v>
      </c>
      <c r="K539" s="217" t="s">
        <v>58</v>
      </c>
      <c r="L539" s="217"/>
      <c r="M539" s="261"/>
      <c r="N539" s="139"/>
      <c r="O539" s="139"/>
      <c r="P539" s="139"/>
      <c r="Q539" s="139"/>
      <c r="R539" s="139"/>
      <c r="S539" s="139"/>
      <c r="T539" s="139"/>
      <c r="U539" s="139"/>
      <c r="V539" s="139"/>
      <c r="W539" s="139"/>
      <c r="X539" s="139"/>
      <c r="Y539" s="139"/>
      <c r="Z539" s="139"/>
      <c r="AA539" s="139"/>
      <c r="AB539" s="139"/>
      <c r="AC539" s="139"/>
      <c r="AD539" s="139"/>
      <c r="AE539" s="139"/>
      <c r="AF539" s="139"/>
      <c r="AG539" s="139"/>
      <c r="AH539" s="139"/>
      <c r="AI539" s="139"/>
      <c r="AJ539" s="139"/>
    </row>
    <row r="540" spans="1:36" s="140" customFormat="1">
      <c r="A540" s="212"/>
      <c r="B540" s="213"/>
      <c r="C540" s="214" t="s">
        <v>58</v>
      </c>
      <c r="D540" s="215" t="s">
        <v>58</v>
      </c>
      <c r="E540" s="216"/>
      <c r="F540" s="217" t="s">
        <v>58</v>
      </c>
      <c r="G540" s="217" t="s">
        <v>58</v>
      </c>
      <c r="H540" s="217" t="s">
        <v>58</v>
      </c>
      <c r="I540" s="217" t="s">
        <v>58</v>
      </c>
      <c r="J540" s="217" t="s">
        <v>58</v>
      </c>
      <c r="K540" s="217" t="s">
        <v>58</v>
      </c>
      <c r="L540" s="217"/>
      <c r="M540" s="261"/>
      <c r="N540" s="139"/>
      <c r="O540" s="139"/>
      <c r="P540" s="139"/>
      <c r="Q540" s="139"/>
      <c r="R540" s="139"/>
      <c r="S540" s="139"/>
      <c r="T540" s="139"/>
      <c r="U540" s="139"/>
      <c r="V540" s="139"/>
      <c r="W540" s="139"/>
      <c r="X540" s="139"/>
      <c r="Y540" s="139"/>
      <c r="Z540" s="139"/>
      <c r="AA540" s="139"/>
      <c r="AB540" s="139"/>
      <c r="AC540" s="139"/>
      <c r="AD540" s="139"/>
      <c r="AE540" s="139"/>
      <c r="AF540" s="139"/>
      <c r="AG540" s="139"/>
      <c r="AH540" s="139"/>
      <c r="AI540" s="139"/>
      <c r="AJ540" s="139"/>
    </row>
    <row r="541" spans="1:36" s="140" customFormat="1">
      <c r="A541" s="212"/>
      <c r="B541" s="213"/>
      <c r="C541" s="214" t="s">
        <v>58</v>
      </c>
      <c r="D541" s="215" t="s">
        <v>58</v>
      </c>
      <c r="E541" s="216"/>
      <c r="F541" s="217" t="s">
        <v>58</v>
      </c>
      <c r="G541" s="217" t="s">
        <v>58</v>
      </c>
      <c r="H541" s="217" t="s">
        <v>58</v>
      </c>
      <c r="I541" s="217" t="s">
        <v>58</v>
      </c>
      <c r="J541" s="217" t="s">
        <v>58</v>
      </c>
      <c r="K541" s="217" t="s">
        <v>58</v>
      </c>
      <c r="L541" s="217"/>
      <c r="M541" s="261"/>
      <c r="N541" s="139"/>
      <c r="O541" s="139"/>
      <c r="P541" s="139"/>
      <c r="Q541" s="139"/>
      <c r="R541" s="139"/>
      <c r="S541" s="139"/>
      <c r="T541" s="139"/>
      <c r="U541" s="139"/>
      <c r="V541" s="139"/>
      <c r="W541" s="139"/>
      <c r="X541" s="139"/>
      <c r="Y541" s="139"/>
      <c r="Z541" s="139"/>
      <c r="AA541" s="139"/>
      <c r="AB541" s="139"/>
      <c r="AC541" s="139"/>
      <c r="AD541" s="139"/>
      <c r="AE541" s="139"/>
      <c r="AF541" s="139"/>
      <c r="AG541" s="139"/>
      <c r="AH541" s="139"/>
      <c r="AI541" s="139"/>
      <c r="AJ541" s="139"/>
    </row>
    <row r="542" spans="1:36" s="140" customFormat="1">
      <c r="A542" s="212"/>
      <c r="B542" s="213"/>
      <c r="C542" s="214" t="s">
        <v>58</v>
      </c>
      <c r="D542" s="215" t="s">
        <v>58</v>
      </c>
      <c r="E542" s="216"/>
      <c r="F542" s="217" t="s">
        <v>58</v>
      </c>
      <c r="G542" s="217" t="s">
        <v>58</v>
      </c>
      <c r="H542" s="217" t="s">
        <v>58</v>
      </c>
      <c r="I542" s="217" t="s">
        <v>58</v>
      </c>
      <c r="J542" s="217" t="s">
        <v>58</v>
      </c>
      <c r="K542" s="217" t="s">
        <v>58</v>
      </c>
      <c r="L542" s="217"/>
      <c r="M542" s="261"/>
      <c r="N542" s="139"/>
      <c r="O542" s="139"/>
      <c r="P542" s="139"/>
      <c r="Q542" s="139"/>
      <c r="R542" s="139"/>
      <c r="S542" s="139"/>
      <c r="T542" s="139"/>
      <c r="U542" s="139"/>
      <c r="V542" s="139"/>
      <c r="W542" s="139"/>
      <c r="X542" s="139"/>
      <c r="Y542" s="139"/>
      <c r="Z542" s="139"/>
      <c r="AA542" s="139"/>
      <c r="AB542" s="139"/>
      <c r="AC542" s="139"/>
      <c r="AD542" s="139"/>
      <c r="AE542" s="139"/>
      <c r="AF542" s="139"/>
      <c r="AG542" s="139"/>
      <c r="AH542" s="139"/>
      <c r="AI542" s="139"/>
      <c r="AJ542" s="139"/>
    </row>
    <row r="543" spans="1:36" s="140" customFormat="1">
      <c r="A543" s="212"/>
      <c r="B543" s="213"/>
      <c r="C543" s="214" t="s">
        <v>58</v>
      </c>
      <c r="D543" s="215" t="s">
        <v>58</v>
      </c>
      <c r="E543" s="216"/>
      <c r="F543" s="217" t="s">
        <v>58</v>
      </c>
      <c r="G543" s="217" t="s">
        <v>58</v>
      </c>
      <c r="H543" s="217" t="s">
        <v>58</v>
      </c>
      <c r="I543" s="217" t="s">
        <v>58</v>
      </c>
      <c r="J543" s="217" t="s">
        <v>58</v>
      </c>
      <c r="K543" s="217" t="s">
        <v>58</v>
      </c>
      <c r="L543" s="217"/>
      <c r="M543" s="261"/>
      <c r="N543" s="139"/>
      <c r="O543" s="139"/>
      <c r="P543" s="139"/>
      <c r="Q543" s="139"/>
      <c r="R543" s="139"/>
      <c r="S543" s="139"/>
      <c r="T543" s="139"/>
      <c r="U543" s="139"/>
      <c r="V543" s="139"/>
      <c r="W543" s="139"/>
      <c r="X543" s="139"/>
      <c r="Y543" s="139"/>
      <c r="Z543" s="139"/>
      <c r="AA543" s="139"/>
      <c r="AB543" s="139"/>
      <c r="AC543" s="139"/>
      <c r="AD543" s="139"/>
      <c r="AE543" s="139"/>
      <c r="AF543" s="139"/>
      <c r="AG543" s="139"/>
      <c r="AH543" s="139"/>
      <c r="AI543" s="139"/>
      <c r="AJ543" s="139"/>
    </row>
    <row r="544" spans="1:36" s="140" customFormat="1">
      <c r="A544" s="212"/>
      <c r="B544" s="213"/>
      <c r="C544" s="214" t="s">
        <v>58</v>
      </c>
      <c r="D544" s="215" t="s">
        <v>58</v>
      </c>
      <c r="E544" s="216"/>
      <c r="F544" s="217" t="s">
        <v>58</v>
      </c>
      <c r="G544" s="217" t="s">
        <v>58</v>
      </c>
      <c r="H544" s="217" t="s">
        <v>58</v>
      </c>
      <c r="I544" s="217" t="s">
        <v>58</v>
      </c>
      <c r="J544" s="217" t="s">
        <v>58</v>
      </c>
      <c r="K544" s="217" t="s">
        <v>58</v>
      </c>
      <c r="L544" s="217"/>
      <c r="M544" s="261"/>
      <c r="N544" s="139"/>
      <c r="O544" s="139"/>
      <c r="P544" s="139"/>
      <c r="Q544" s="139"/>
      <c r="R544" s="139"/>
      <c r="S544" s="139"/>
      <c r="T544" s="139"/>
      <c r="U544" s="139"/>
      <c r="V544" s="139"/>
      <c r="W544" s="139"/>
      <c r="X544" s="139"/>
      <c r="Y544" s="139"/>
      <c r="Z544" s="139"/>
      <c r="AA544" s="139"/>
      <c r="AB544" s="139"/>
      <c r="AC544" s="139"/>
      <c r="AD544" s="139"/>
      <c r="AE544" s="139"/>
      <c r="AF544" s="139"/>
      <c r="AG544" s="139"/>
      <c r="AH544" s="139"/>
      <c r="AI544" s="139"/>
      <c r="AJ544" s="139"/>
    </row>
    <row r="545" spans="1:36" s="140" customFormat="1">
      <c r="A545" s="212"/>
      <c r="B545" s="213"/>
      <c r="C545" s="214" t="s">
        <v>58</v>
      </c>
      <c r="D545" s="215" t="s">
        <v>58</v>
      </c>
      <c r="E545" s="216"/>
      <c r="F545" s="217" t="s">
        <v>58</v>
      </c>
      <c r="G545" s="217" t="s">
        <v>58</v>
      </c>
      <c r="H545" s="217" t="s">
        <v>58</v>
      </c>
      <c r="I545" s="217" t="s">
        <v>58</v>
      </c>
      <c r="J545" s="217" t="s">
        <v>58</v>
      </c>
      <c r="K545" s="217" t="s">
        <v>58</v>
      </c>
      <c r="L545" s="217"/>
      <c r="M545" s="261"/>
      <c r="N545" s="139"/>
      <c r="O545" s="139"/>
      <c r="P545" s="139"/>
      <c r="Q545" s="139"/>
      <c r="R545" s="139"/>
      <c r="S545" s="139"/>
      <c r="T545" s="139"/>
      <c r="U545" s="139"/>
      <c r="V545" s="139"/>
      <c r="W545" s="139"/>
      <c r="X545" s="139"/>
      <c r="Y545" s="139"/>
      <c r="Z545" s="139"/>
      <c r="AA545" s="139"/>
      <c r="AB545" s="139"/>
      <c r="AC545" s="139"/>
      <c r="AD545" s="139"/>
      <c r="AE545" s="139"/>
      <c r="AF545" s="139"/>
      <c r="AG545" s="139"/>
      <c r="AH545" s="139"/>
      <c r="AI545" s="139"/>
      <c r="AJ545" s="139"/>
    </row>
    <row r="546" spans="1:36" s="140" customFormat="1">
      <c r="A546" s="212"/>
      <c r="B546" s="213"/>
      <c r="C546" s="214" t="s">
        <v>58</v>
      </c>
      <c r="D546" s="215" t="s">
        <v>58</v>
      </c>
      <c r="E546" s="216"/>
      <c r="F546" s="217" t="s">
        <v>58</v>
      </c>
      <c r="G546" s="217" t="s">
        <v>58</v>
      </c>
      <c r="H546" s="217" t="s">
        <v>58</v>
      </c>
      <c r="I546" s="217" t="s">
        <v>58</v>
      </c>
      <c r="J546" s="217" t="s">
        <v>58</v>
      </c>
      <c r="K546" s="217" t="s">
        <v>58</v>
      </c>
      <c r="L546" s="217"/>
      <c r="M546" s="261"/>
      <c r="N546" s="139"/>
      <c r="O546" s="139"/>
      <c r="P546" s="139"/>
      <c r="Q546" s="139"/>
      <c r="R546" s="139"/>
      <c r="S546" s="139"/>
      <c r="T546" s="139"/>
      <c r="U546" s="139"/>
      <c r="V546" s="139"/>
      <c r="W546" s="139"/>
      <c r="X546" s="139"/>
      <c r="Y546" s="139"/>
      <c r="Z546" s="139"/>
      <c r="AA546" s="139"/>
      <c r="AB546" s="139"/>
      <c r="AC546" s="139"/>
      <c r="AD546" s="139"/>
      <c r="AE546" s="139"/>
      <c r="AF546" s="139"/>
      <c r="AG546" s="139"/>
      <c r="AH546" s="139"/>
      <c r="AI546" s="139"/>
      <c r="AJ546" s="139"/>
    </row>
    <row r="547" spans="1:36" s="140" customFormat="1">
      <c r="A547" s="212"/>
      <c r="B547" s="213"/>
      <c r="C547" s="214" t="s">
        <v>58</v>
      </c>
      <c r="D547" s="215" t="s">
        <v>58</v>
      </c>
      <c r="E547" s="216"/>
      <c r="F547" s="217" t="s">
        <v>58</v>
      </c>
      <c r="G547" s="217" t="s">
        <v>58</v>
      </c>
      <c r="H547" s="217" t="s">
        <v>58</v>
      </c>
      <c r="I547" s="217" t="s">
        <v>58</v>
      </c>
      <c r="J547" s="217" t="s">
        <v>58</v>
      </c>
      <c r="K547" s="217" t="s">
        <v>58</v>
      </c>
      <c r="L547" s="217"/>
      <c r="M547" s="261"/>
      <c r="N547" s="139"/>
      <c r="O547" s="139"/>
      <c r="P547" s="139"/>
      <c r="Q547" s="139"/>
      <c r="R547" s="139"/>
      <c r="S547" s="139"/>
      <c r="T547" s="139"/>
      <c r="U547" s="139"/>
      <c r="V547" s="139"/>
      <c r="W547" s="139"/>
      <c r="X547" s="139"/>
      <c r="Y547" s="139"/>
      <c r="Z547" s="139"/>
      <c r="AA547" s="139"/>
      <c r="AB547" s="139"/>
      <c r="AC547" s="139"/>
      <c r="AD547" s="139"/>
      <c r="AE547" s="139"/>
      <c r="AF547" s="139"/>
      <c r="AG547" s="139"/>
      <c r="AH547" s="139"/>
      <c r="AI547" s="139"/>
      <c r="AJ547" s="139"/>
    </row>
    <row r="548" spans="1:36" s="140" customFormat="1">
      <c r="A548" s="212"/>
      <c r="B548" s="213"/>
      <c r="C548" s="214" t="s">
        <v>58</v>
      </c>
      <c r="D548" s="215" t="s">
        <v>58</v>
      </c>
      <c r="E548" s="216"/>
      <c r="F548" s="217" t="s">
        <v>58</v>
      </c>
      <c r="G548" s="217" t="s">
        <v>58</v>
      </c>
      <c r="H548" s="217" t="s">
        <v>58</v>
      </c>
      <c r="I548" s="217" t="s">
        <v>58</v>
      </c>
      <c r="J548" s="217" t="s">
        <v>58</v>
      </c>
      <c r="K548" s="217" t="s">
        <v>58</v>
      </c>
      <c r="L548" s="217"/>
      <c r="M548" s="261"/>
      <c r="N548" s="139"/>
      <c r="O548" s="139"/>
      <c r="P548" s="139"/>
      <c r="Q548" s="139"/>
      <c r="R548" s="139"/>
      <c r="S548" s="139"/>
      <c r="T548" s="139"/>
      <c r="U548" s="139"/>
      <c r="V548" s="139"/>
      <c r="W548" s="139"/>
      <c r="X548" s="139"/>
      <c r="Y548" s="139"/>
      <c r="Z548" s="139"/>
      <c r="AA548" s="139"/>
      <c r="AB548" s="139"/>
      <c r="AC548" s="139"/>
      <c r="AD548" s="139"/>
      <c r="AE548" s="139"/>
      <c r="AF548" s="139"/>
      <c r="AG548" s="139"/>
      <c r="AH548" s="139"/>
      <c r="AI548" s="139"/>
      <c r="AJ548" s="139"/>
    </row>
    <row r="549" spans="1:36" s="140" customFormat="1">
      <c r="A549" s="212"/>
      <c r="B549" s="213"/>
      <c r="C549" s="214" t="s">
        <v>58</v>
      </c>
      <c r="D549" s="215" t="s">
        <v>58</v>
      </c>
      <c r="E549" s="216"/>
      <c r="F549" s="217" t="s">
        <v>58</v>
      </c>
      <c r="G549" s="217" t="s">
        <v>58</v>
      </c>
      <c r="H549" s="217" t="s">
        <v>58</v>
      </c>
      <c r="I549" s="217" t="s">
        <v>58</v>
      </c>
      <c r="J549" s="217" t="s">
        <v>58</v>
      </c>
      <c r="K549" s="217" t="s">
        <v>58</v>
      </c>
      <c r="L549" s="217"/>
      <c r="M549" s="261"/>
      <c r="N549" s="139"/>
      <c r="O549" s="139"/>
      <c r="P549" s="139"/>
      <c r="Q549" s="139"/>
      <c r="R549" s="139"/>
      <c r="S549" s="139"/>
      <c r="T549" s="139"/>
      <c r="U549" s="139"/>
      <c r="V549" s="139"/>
      <c r="W549" s="139"/>
      <c r="X549" s="139"/>
      <c r="Y549" s="139"/>
      <c r="Z549" s="139"/>
      <c r="AA549" s="139"/>
      <c r="AB549" s="139"/>
      <c r="AC549" s="139"/>
      <c r="AD549" s="139"/>
      <c r="AE549" s="139"/>
      <c r="AF549" s="139"/>
      <c r="AG549" s="139"/>
      <c r="AH549" s="139"/>
      <c r="AI549" s="139"/>
      <c r="AJ549" s="139"/>
    </row>
    <row r="550" spans="1:36" s="140" customFormat="1">
      <c r="A550" s="212"/>
      <c r="B550" s="213"/>
      <c r="C550" s="214" t="s">
        <v>58</v>
      </c>
      <c r="D550" s="215" t="s">
        <v>58</v>
      </c>
      <c r="E550" s="216"/>
      <c r="F550" s="217" t="s">
        <v>58</v>
      </c>
      <c r="G550" s="217" t="s">
        <v>58</v>
      </c>
      <c r="H550" s="217" t="s">
        <v>58</v>
      </c>
      <c r="I550" s="217" t="s">
        <v>58</v>
      </c>
      <c r="J550" s="217" t="s">
        <v>58</v>
      </c>
      <c r="K550" s="217" t="s">
        <v>58</v>
      </c>
      <c r="L550" s="217"/>
      <c r="M550" s="261"/>
      <c r="N550" s="139"/>
      <c r="O550" s="139"/>
      <c r="P550" s="139"/>
      <c r="Q550" s="139"/>
      <c r="R550" s="139"/>
      <c r="S550" s="139"/>
      <c r="T550" s="139"/>
      <c r="U550" s="139"/>
      <c r="V550" s="139"/>
      <c r="W550" s="139"/>
      <c r="X550" s="139"/>
      <c r="Y550" s="139"/>
      <c r="Z550" s="139"/>
      <c r="AA550" s="139"/>
      <c r="AB550" s="139"/>
      <c r="AC550" s="139"/>
      <c r="AD550" s="139"/>
      <c r="AE550" s="139"/>
      <c r="AF550" s="139"/>
      <c r="AG550" s="139"/>
      <c r="AH550" s="139"/>
      <c r="AI550" s="139"/>
      <c r="AJ550" s="139"/>
    </row>
    <row r="551" spans="1:36" s="140" customFormat="1">
      <c r="A551" s="212"/>
      <c r="B551" s="213"/>
      <c r="C551" s="214" t="s">
        <v>58</v>
      </c>
      <c r="D551" s="215" t="s">
        <v>58</v>
      </c>
      <c r="E551" s="216"/>
      <c r="F551" s="217" t="s">
        <v>58</v>
      </c>
      <c r="G551" s="217" t="s">
        <v>58</v>
      </c>
      <c r="H551" s="217" t="s">
        <v>58</v>
      </c>
      <c r="I551" s="217" t="s">
        <v>58</v>
      </c>
      <c r="J551" s="217" t="s">
        <v>58</v>
      </c>
      <c r="K551" s="217" t="s">
        <v>58</v>
      </c>
      <c r="L551" s="217"/>
      <c r="M551" s="261"/>
      <c r="N551" s="139"/>
      <c r="O551" s="139"/>
      <c r="P551" s="139"/>
      <c r="Q551" s="139"/>
      <c r="R551" s="139"/>
      <c r="S551" s="139"/>
      <c r="T551" s="139"/>
      <c r="U551" s="139"/>
      <c r="V551" s="139"/>
      <c r="W551" s="139"/>
      <c r="X551" s="139"/>
      <c r="Y551" s="139"/>
      <c r="Z551" s="139"/>
      <c r="AA551" s="139"/>
      <c r="AB551" s="139"/>
      <c r="AC551" s="139"/>
      <c r="AD551" s="139"/>
      <c r="AE551" s="139"/>
      <c r="AF551" s="139"/>
      <c r="AG551" s="139"/>
      <c r="AH551" s="139"/>
      <c r="AI551" s="139"/>
      <c r="AJ551" s="139"/>
    </row>
    <row r="552" spans="1:36" s="140" customFormat="1">
      <c r="A552" s="212"/>
      <c r="B552" s="213"/>
      <c r="C552" s="214" t="s">
        <v>58</v>
      </c>
      <c r="D552" s="215" t="s">
        <v>58</v>
      </c>
      <c r="E552" s="216"/>
      <c r="F552" s="217" t="s">
        <v>58</v>
      </c>
      <c r="G552" s="217" t="s">
        <v>58</v>
      </c>
      <c r="H552" s="217" t="s">
        <v>58</v>
      </c>
      <c r="I552" s="217" t="s">
        <v>58</v>
      </c>
      <c r="J552" s="217" t="s">
        <v>58</v>
      </c>
      <c r="K552" s="217" t="s">
        <v>58</v>
      </c>
      <c r="L552" s="217"/>
      <c r="M552" s="261"/>
      <c r="N552" s="139"/>
      <c r="O552" s="139"/>
      <c r="P552" s="139"/>
      <c r="Q552" s="139"/>
      <c r="R552" s="139"/>
      <c r="S552" s="139"/>
      <c r="T552" s="139"/>
      <c r="U552" s="139"/>
      <c r="V552" s="139"/>
      <c r="W552" s="139"/>
      <c r="X552" s="139"/>
      <c r="Y552" s="139"/>
      <c r="Z552" s="139"/>
      <c r="AA552" s="139"/>
      <c r="AB552" s="139"/>
      <c r="AC552" s="139"/>
      <c r="AD552" s="139"/>
      <c r="AE552" s="139"/>
      <c r="AF552" s="139"/>
      <c r="AG552" s="139"/>
      <c r="AH552" s="139"/>
      <c r="AI552" s="139"/>
      <c r="AJ552" s="139"/>
    </row>
    <row r="553" spans="1:36" s="140" customFormat="1">
      <c r="A553" s="212"/>
      <c r="B553" s="213"/>
      <c r="C553" s="214" t="s">
        <v>58</v>
      </c>
      <c r="D553" s="215" t="s">
        <v>58</v>
      </c>
      <c r="E553" s="216"/>
      <c r="F553" s="217" t="s">
        <v>58</v>
      </c>
      <c r="G553" s="217" t="s">
        <v>58</v>
      </c>
      <c r="H553" s="217" t="s">
        <v>58</v>
      </c>
      <c r="I553" s="217" t="s">
        <v>58</v>
      </c>
      <c r="J553" s="217" t="s">
        <v>58</v>
      </c>
      <c r="K553" s="217" t="s">
        <v>58</v>
      </c>
      <c r="L553" s="217"/>
      <c r="M553" s="261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  <c r="Z553" s="139"/>
      <c r="AA553" s="139"/>
      <c r="AB553" s="139"/>
      <c r="AC553" s="139"/>
      <c r="AD553" s="139"/>
      <c r="AE553" s="139"/>
      <c r="AF553" s="139"/>
      <c r="AG553" s="139"/>
      <c r="AH553" s="139"/>
      <c r="AI553" s="139"/>
      <c r="AJ553" s="139"/>
    </row>
    <row r="554" spans="1:36" s="140" customFormat="1">
      <c r="A554" s="212"/>
      <c r="B554" s="213"/>
      <c r="C554" s="214" t="s">
        <v>58</v>
      </c>
      <c r="D554" s="215" t="s">
        <v>58</v>
      </c>
      <c r="E554" s="216"/>
      <c r="F554" s="217" t="s">
        <v>58</v>
      </c>
      <c r="G554" s="217" t="s">
        <v>58</v>
      </c>
      <c r="H554" s="217" t="s">
        <v>58</v>
      </c>
      <c r="I554" s="217" t="s">
        <v>58</v>
      </c>
      <c r="J554" s="217" t="s">
        <v>58</v>
      </c>
      <c r="K554" s="217" t="s">
        <v>58</v>
      </c>
      <c r="L554" s="217"/>
      <c r="M554" s="261"/>
      <c r="N554" s="139"/>
      <c r="O554" s="139"/>
      <c r="P554" s="139"/>
      <c r="Q554" s="139"/>
      <c r="R554" s="139"/>
      <c r="S554" s="139"/>
      <c r="T554" s="139"/>
      <c r="U554" s="139"/>
      <c r="V554" s="139"/>
      <c r="W554" s="139"/>
      <c r="X554" s="139"/>
      <c r="Y554" s="139"/>
      <c r="Z554" s="139"/>
      <c r="AA554" s="139"/>
      <c r="AB554" s="139"/>
      <c r="AC554" s="139"/>
      <c r="AD554" s="139"/>
      <c r="AE554" s="139"/>
      <c r="AF554" s="139"/>
      <c r="AG554" s="139"/>
      <c r="AH554" s="139"/>
      <c r="AI554" s="139"/>
      <c r="AJ554" s="139"/>
    </row>
    <row r="555" spans="1:36" s="140" customFormat="1">
      <c r="A555" s="212"/>
      <c r="B555" s="213"/>
      <c r="C555" s="214" t="s">
        <v>58</v>
      </c>
      <c r="D555" s="215" t="s">
        <v>58</v>
      </c>
      <c r="E555" s="216"/>
      <c r="F555" s="217" t="s">
        <v>58</v>
      </c>
      <c r="G555" s="217" t="s">
        <v>58</v>
      </c>
      <c r="H555" s="217" t="s">
        <v>58</v>
      </c>
      <c r="I555" s="217" t="s">
        <v>58</v>
      </c>
      <c r="J555" s="217" t="s">
        <v>58</v>
      </c>
      <c r="K555" s="217" t="s">
        <v>58</v>
      </c>
      <c r="L555" s="217"/>
      <c r="M555" s="261"/>
      <c r="N555" s="139"/>
      <c r="O555" s="139"/>
      <c r="P555" s="139"/>
      <c r="Q555" s="139"/>
      <c r="R555" s="139"/>
      <c r="S555" s="139"/>
      <c r="T555" s="139"/>
      <c r="U555" s="139"/>
      <c r="V555" s="139"/>
      <c r="W555" s="139"/>
      <c r="X555" s="139"/>
      <c r="Y555" s="139"/>
      <c r="Z555" s="139"/>
      <c r="AA555" s="139"/>
      <c r="AB555" s="139"/>
      <c r="AC555" s="139"/>
      <c r="AD555" s="139"/>
      <c r="AE555" s="139"/>
      <c r="AF555" s="139"/>
      <c r="AG555" s="139"/>
      <c r="AH555" s="139"/>
      <c r="AI555" s="139"/>
      <c r="AJ555" s="139"/>
    </row>
    <row r="556" spans="1:36" s="140" customFormat="1">
      <c r="A556" s="212"/>
      <c r="B556" s="213"/>
      <c r="C556" s="214" t="s">
        <v>58</v>
      </c>
      <c r="D556" s="215" t="s">
        <v>58</v>
      </c>
      <c r="E556" s="216"/>
      <c r="F556" s="217" t="s">
        <v>58</v>
      </c>
      <c r="G556" s="217" t="s">
        <v>58</v>
      </c>
      <c r="H556" s="217" t="s">
        <v>58</v>
      </c>
      <c r="I556" s="217" t="s">
        <v>58</v>
      </c>
      <c r="J556" s="217" t="s">
        <v>58</v>
      </c>
      <c r="K556" s="217" t="s">
        <v>58</v>
      </c>
      <c r="L556" s="217"/>
      <c r="M556" s="261"/>
      <c r="N556" s="139"/>
      <c r="O556" s="139"/>
      <c r="P556" s="139"/>
      <c r="Q556" s="139"/>
      <c r="R556" s="139"/>
      <c r="S556" s="139"/>
      <c r="T556" s="139"/>
      <c r="U556" s="139"/>
      <c r="V556" s="139"/>
      <c r="W556" s="139"/>
      <c r="X556" s="139"/>
      <c r="Y556" s="139"/>
      <c r="Z556" s="139"/>
      <c r="AA556" s="139"/>
      <c r="AB556" s="139"/>
      <c r="AC556" s="139"/>
      <c r="AD556" s="139"/>
      <c r="AE556" s="139"/>
      <c r="AF556" s="139"/>
      <c r="AG556" s="139"/>
      <c r="AH556" s="139"/>
      <c r="AI556" s="139"/>
      <c r="AJ556" s="139"/>
    </row>
    <row r="557" spans="1:36" s="140" customFormat="1">
      <c r="A557" s="212"/>
      <c r="B557" s="213"/>
      <c r="C557" s="214" t="s">
        <v>58</v>
      </c>
      <c r="D557" s="215" t="s">
        <v>58</v>
      </c>
      <c r="E557" s="216"/>
      <c r="F557" s="217" t="s">
        <v>58</v>
      </c>
      <c r="G557" s="217" t="s">
        <v>58</v>
      </c>
      <c r="H557" s="217" t="s">
        <v>58</v>
      </c>
      <c r="I557" s="217" t="s">
        <v>58</v>
      </c>
      <c r="J557" s="217" t="s">
        <v>58</v>
      </c>
      <c r="K557" s="217" t="s">
        <v>58</v>
      </c>
      <c r="L557" s="217"/>
      <c r="M557" s="261"/>
      <c r="N557" s="139"/>
      <c r="O557" s="139"/>
      <c r="P557" s="139"/>
      <c r="Q557" s="139"/>
      <c r="R557" s="139"/>
      <c r="S557" s="139"/>
      <c r="T557" s="139"/>
      <c r="U557" s="139"/>
      <c r="V557" s="139"/>
      <c r="W557" s="139"/>
      <c r="X557" s="139"/>
      <c r="Y557" s="139"/>
      <c r="Z557" s="139"/>
      <c r="AA557" s="139"/>
      <c r="AB557" s="139"/>
      <c r="AC557" s="139"/>
      <c r="AD557" s="139"/>
      <c r="AE557" s="139"/>
      <c r="AF557" s="139"/>
      <c r="AG557" s="139"/>
      <c r="AH557" s="139"/>
      <c r="AI557" s="139"/>
      <c r="AJ557" s="139"/>
    </row>
    <row r="558" spans="1:36" s="140" customFormat="1">
      <c r="A558" s="212"/>
      <c r="B558" s="213"/>
      <c r="C558" s="214" t="s">
        <v>58</v>
      </c>
      <c r="D558" s="215" t="s">
        <v>58</v>
      </c>
      <c r="E558" s="216"/>
      <c r="F558" s="217" t="s">
        <v>58</v>
      </c>
      <c r="G558" s="217" t="s">
        <v>58</v>
      </c>
      <c r="H558" s="217" t="s">
        <v>58</v>
      </c>
      <c r="I558" s="217" t="s">
        <v>58</v>
      </c>
      <c r="J558" s="217" t="s">
        <v>58</v>
      </c>
      <c r="K558" s="217" t="s">
        <v>58</v>
      </c>
      <c r="L558" s="217"/>
      <c r="M558" s="261"/>
      <c r="N558" s="139"/>
      <c r="O558" s="139"/>
      <c r="P558" s="139"/>
      <c r="Q558" s="139"/>
      <c r="R558" s="139"/>
      <c r="S558" s="139"/>
      <c r="T558" s="139"/>
      <c r="U558" s="139"/>
      <c r="V558" s="139"/>
      <c r="W558" s="139"/>
      <c r="X558" s="139"/>
      <c r="Y558" s="139"/>
      <c r="Z558" s="139"/>
      <c r="AA558" s="139"/>
      <c r="AB558" s="139"/>
      <c r="AC558" s="139"/>
      <c r="AD558" s="139"/>
      <c r="AE558" s="139"/>
      <c r="AF558" s="139"/>
      <c r="AG558" s="139"/>
      <c r="AH558" s="139"/>
      <c r="AI558" s="139"/>
      <c r="AJ558" s="139"/>
    </row>
    <row r="559" spans="1:36" s="140" customFormat="1">
      <c r="A559" s="212"/>
      <c r="B559" s="213"/>
      <c r="C559" s="214" t="s">
        <v>58</v>
      </c>
      <c r="D559" s="215" t="s">
        <v>58</v>
      </c>
      <c r="E559" s="216"/>
      <c r="F559" s="217" t="s">
        <v>58</v>
      </c>
      <c r="G559" s="217" t="s">
        <v>58</v>
      </c>
      <c r="H559" s="217" t="s">
        <v>58</v>
      </c>
      <c r="I559" s="217" t="s">
        <v>58</v>
      </c>
      <c r="J559" s="217" t="s">
        <v>58</v>
      </c>
      <c r="K559" s="217" t="s">
        <v>58</v>
      </c>
      <c r="L559" s="217"/>
      <c r="M559" s="261"/>
      <c r="N559" s="139"/>
      <c r="O559" s="139"/>
      <c r="P559" s="139"/>
      <c r="Q559" s="139"/>
      <c r="R559" s="139"/>
      <c r="S559" s="139"/>
      <c r="T559" s="139"/>
      <c r="U559" s="139"/>
      <c r="V559" s="139"/>
      <c r="W559" s="139"/>
      <c r="X559" s="139"/>
      <c r="Y559" s="139"/>
      <c r="Z559" s="139"/>
      <c r="AA559" s="139"/>
      <c r="AB559" s="139"/>
      <c r="AC559" s="139"/>
      <c r="AD559" s="139"/>
      <c r="AE559" s="139"/>
      <c r="AF559" s="139"/>
      <c r="AG559" s="139"/>
      <c r="AH559" s="139"/>
      <c r="AI559" s="139"/>
      <c r="AJ559" s="139"/>
    </row>
    <row r="560" spans="1:36" s="140" customFormat="1">
      <c r="A560" s="212"/>
      <c r="B560" s="213"/>
      <c r="C560" s="214" t="s">
        <v>58</v>
      </c>
      <c r="D560" s="215" t="s">
        <v>58</v>
      </c>
      <c r="E560" s="216"/>
      <c r="F560" s="217" t="s">
        <v>58</v>
      </c>
      <c r="G560" s="217" t="s">
        <v>58</v>
      </c>
      <c r="H560" s="217" t="s">
        <v>58</v>
      </c>
      <c r="I560" s="217" t="s">
        <v>58</v>
      </c>
      <c r="J560" s="217" t="s">
        <v>58</v>
      </c>
      <c r="K560" s="217" t="s">
        <v>58</v>
      </c>
      <c r="L560" s="217"/>
      <c r="M560" s="261"/>
      <c r="N560" s="139"/>
      <c r="O560" s="139"/>
      <c r="P560" s="139"/>
      <c r="Q560" s="139"/>
      <c r="R560" s="139"/>
      <c r="S560" s="139"/>
      <c r="T560" s="139"/>
      <c r="U560" s="139"/>
      <c r="V560" s="139"/>
      <c r="W560" s="139"/>
      <c r="X560" s="139"/>
      <c r="Y560" s="139"/>
      <c r="Z560" s="139"/>
      <c r="AA560" s="139"/>
      <c r="AB560" s="139"/>
      <c r="AC560" s="139"/>
      <c r="AD560" s="139"/>
      <c r="AE560" s="139"/>
      <c r="AF560" s="139"/>
      <c r="AG560" s="139"/>
      <c r="AH560" s="139"/>
      <c r="AI560" s="139"/>
      <c r="AJ560" s="139"/>
    </row>
    <row r="561" spans="1:36" s="140" customFormat="1">
      <c r="A561" s="212"/>
      <c r="B561" s="213"/>
      <c r="C561" s="214" t="s">
        <v>58</v>
      </c>
      <c r="D561" s="215" t="s">
        <v>58</v>
      </c>
      <c r="E561" s="216"/>
      <c r="F561" s="217" t="s">
        <v>58</v>
      </c>
      <c r="G561" s="217" t="s">
        <v>58</v>
      </c>
      <c r="H561" s="217" t="s">
        <v>58</v>
      </c>
      <c r="I561" s="217" t="s">
        <v>58</v>
      </c>
      <c r="J561" s="217" t="s">
        <v>58</v>
      </c>
      <c r="K561" s="217" t="s">
        <v>58</v>
      </c>
      <c r="L561" s="217"/>
      <c r="M561" s="261"/>
      <c r="N561" s="139"/>
      <c r="O561" s="139"/>
      <c r="P561" s="139"/>
      <c r="Q561" s="139"/>
      <c r="R561" s="139"/>
      <c r="S561" s="139"/>
      <c r="T561" s="139"/>
      <c r="U561" s="139"/>
      <c r="V561" s="139"/>
      <c r="W561" s="139"/>
      <c r="X561" s="139"/>
      <c r="Y561" s="139"/>
      <c r="Z561" s="139"/>
      <c r="AA561" s="139"/>
      <c r="AB561" s="139"/>
      <c r="AC561" s="139"/>
      <c r="AD561" s="139"/>
      <c r="AE561" s="139"/>
      <c r="AF561" s="139"/>
      <c r="AG561" s="139"/>
      <c r="AH561" s="139"/>
      <c r="AI561" s="139"/>
      <c r="AJ561" s="139"/>
    </row>
    <row r="562" spans="1:36" s="140" customFormat="1">
      <c r="A562" s="212"/>
      <c r="B562" s="213"/>
      <c r="C562" s="214" t="s">
        <v>58</v>
      </c>
      <c r="D562" s="215" t="s">
        <v>58</v>
      </c>
      <c r="E562" s="216"/>
      <c r="F562" s="217" t="s">
        <v>58</v>
      </c>
      <c r="G562" s="217" t="s">
        <v>58</v>
      </c>
      <c r="H562" s="217" t="s">
        <v>58</v>
      </c>
      <c r="I562" s="217" t="s">
        <v>58</v>
      </c>
      <c r="J562" s="217" t="s">
        <v>58</v>
      </c>
      <c r="K562" s="217" t="s">
        <v>58</v>
      </c>
      <c r="L562" s="217"/>
      <c r="M562" s="261"/>
      <c r="N562" s="139"/>
      <c r="O562" s="139"/>
      <c r="P562" s="139"/>
      <c r="Q562" s="139"/>
      <c r="R562" s="139"/>
      <c r="S562" s="139"/>
      <c r="T562" s="139"/>
      <c r="U562" s="139"/>
      <c r="V562" s="139"/>
      <c r="W562" s="139"/>
      <c r="X562" s="139"/>
      <c r="Y562" s="139"/>
      <c r="Z562" s="139"/>
      <c r="AA562" s="139"/>
      <c r="AB562" s="139"/>
      <c r="AC562" s="139"/>
      <c r="AD562" s="139"/>
      <c r="AE562" s="139"/>
      <c r="AF562" s="139"/>
      <c r="AG562" s="139"/>
      <c r="AH562" s="139"/>
      <c r="AI562" s="139"/>
      <c r="AJ562" s="139"/>
    </row>
    <row r="563" spans="1:36" s="140" customFormat="1">
      <c r="A563" s="212"/>
      <c r="B563" s="213"/>
      <c r="C563" s="214" t="s">
        <v>58</v>
      </c>
      <c r="D563" s="215" t="s">
        <v>58</v>
      </c>
      <c r="E563" s="216"/>
      <c r="F563" s="217" t="s">
        <v>58</v>
      </c>
      <c r="G563" s="217" t="s">
        <v>58</v>
      </c>
      <c r="H563" s="217" t="s">
        <v>58</v>
      </c>
      <c r="I563" s="217" t="s">
        <v>58</v>
      </c>
      <c r="J563" s="217" t="s">
        <v>58</v>
      </c>
      <c r="K563" s="217" t="s">
        <v>58</v>
      </c>
      <c r="L563" s="217"/>
      <c r="M563" s="261"/>
      <c r="N563" s="139"/>
      <c r="O563" s="139"/>
      <c r="P563" s="139"/>
      <c r="Q563" s="139"/>
      <c r="R563" s="139"/>
      <c r="S563" s="139"/>
      <c r="T563" s="139"/>
      <c r="U563" s="139"/>
      <c r="V563" s="139"/>
      <c r="W563" s="139"/>
      <c r="X563" s="139"/>
      <c r="Y563" s="139"/>
      <c r="Z563" s="139"/>
      <c r="AA563" s="139"/>
      <c r="AB563" s="139"/>
      <c r="AC563" s="139"/>
      <c r="AD563" s="139"/>
      <c r="AE563" s="139"/>
      <c r="AF563" s="139"/>
      <c r="AG563" s="139"/>
      <c r="AH563" s="139"/>
      <c r="AI563" s="139"/>
      <c r="AJ563" s="139"/>
    </row>
    <row r="564" spans="1:36" s="140" customFormat="1">
      <c r="A564" s="212"/>
      <c r="B564" s="213"/>
      <c r="C564" s="214" t="s">
        <v>58</v>
      </c>
      <c r="D564" s="215" t="s">
        <v>58</v>
      </c>
      <c r="E564" s="216"/>
      <c r="F564" s="217" t="s">
        <v>58</v>
      </c>
      <c r="G564" s="217" t="s">
        <v>58</v>
      </c>
      <c r="H564" s="217" t="s">
        <v>58</v>
      </c>
      <c r="I564" s="217" t="s">
        <v>58</v>
      </c>
      <c r="J564" s="217" t="s">
        <v>58</v>
      </c>
      <c r="K564" s="217" t="s">
        <v>58</v>
      </c>
      <c r="L564" s="217"/>
      <c r="M564" s="261"/>
      <c r="N564" s="139"/>
      <c r="O564" s="139"/>
      <c r="P564" s="139"/>
      <c r="Q564" s="139"/>
      <c r="R564" s="139"/>
      <c r="S564" s="139"/>
      <c r="T564" s="139"/>
      <c r="U564" s="139"/>
      <c r="V564" s="139"/>
      <c r="W564" s="139"/>
      <c r="X564" s="139"/>
      <c r="Y564" s="139"/>
      <c r="Z564" s="139"/>
      <c r="AA564" s="139"/>
      <c r="AB564" s="139"/>
      <c r="AC564" s="139"/>
      <c r="AD564" s="139"/>
      <c r="AE564" s="139"/>
      <c r="AF564" s="139"/>
      <c r="AG564" s="139"/>
      <c r="AH564" s="139"/>
      <c r="AI564" s="139"/>
      <c r="AJ564" s="139"/>
    </row>
    <row r="565" spans="1:36" s="140" customFormat="1">
      <c r="A565" s="212"/>
      <c r="B565" s="213"/>
      <c r="C565" s="214" t="s">
        <v>58</v>
      </c>
      <c r="D565" s="215" t="s">
        <v>58</v>
      </c>
      <c r="E565" s="216"/>
      <c r="F565" s="217" t="s">
        <v>58</v>
      </c>
      <c r="G565" s="217" t="s">
        <v>58</v>
      </c>
      <c r="H565" s="217" t="s">
        <v>58</v>
      </c>
      <c r="I565" s="217" t="s">
        <v>58</v>
      </c>
      <c r="J565" s="217" t="s">
        <v>58</v>
      </c>
      <c r="K565" s="217" t="s">
        <v>58</v>
      </c>
      <c r="L565" s="217"/>
      <c r="M565" s="261"/>
      <c r="N565" s="139"/>
      <c r="O565" s="139"/>
      <c r="P565" s="139"/>
      <c r="Q565" s="139"/>
      <c r="R565" s="139"/>
      <c r="S565" s="139"/>
      <c r="T565" s="139"/>
      <c r="U565" s="139"/>
      <c r="V565" s="139"/>
      <c r="W565" s="139"/>
      <c r="X565" s="139"/>
      <c r="Y565" s="139"/>
      <c r="Z565" s="139"/>
      <c r="AA565" s="139"/>
      <c r="AB565" s="139"/>
      <c r="AC565" s="139"/>
      <c r="AD565" s="139"/>
      <c r="AE565" s="139"/>
      <c r="AF565" s="139"/>
      <c r="AG565" s="139"/>
      <c r="AH565" s="139"/>
      <c r="AI565" s="139"/>
      <c r="AJ565" s="139"/>
    </row>
    <row r="566" spans="1:36" s="140" customFormat="1">
      <c r="A566" s="212"/>
      <c r="B566" s="213"/>
      <c r="C566" s="214" t="s">
        <v>58</v>
      </c>
      <c r="D566" s="215" t="s">
        <v>58</v>
      </c>
      <c r="E566" s="216"/>
      <c r="F566" s="217" t="s">
        <v>58</v>
      </c>
      <c r="G566" s="217" t="s">
        <v>58</v>
      </c>
      <c r="H566" s="217" t="s">
        <v>58</v>
      </c>
      <c r="I566" s="217" t="s">
        <v>58</v>
      </c>
      <c r="J566" s="217" t="s">
        <v>58</v>
      </c>
      <c r="K566" s="217" t="s">
        <v>58</v>
      </c>
      <c r="L566" s="217"/>
      <c r="M566" s="261"/>
      <c r="N566" s="139"/>
      <c r="O566" s="139"/>
      <c r="P566" s="139"/>
      <c r="Q566" s="139"/>
      <c r="R566" s="139"/>
      <c r="S566" s="139"/>
      <c r="T566" s="139"/>
      <c r="U566" s="139"/>
      <c r="V566" s="139"/>
      <c r="W566" s="139"/>
      <c r="X566" s="139"/>
      <c r="Y566" s="139"/>
      <c r="Z566" s="139"/>
      <c r="AA566" s="139"/>
      <c r="AB566" s="139"/>
      <c r="AC566" s="139"/>
      <c r="AD566" s="139"/>
      <c r="AE566" s="139"/>
      <c r="AF566" s="139"/>
      <c r="AG566" s="139"/>
      <c r="AH566" s="139"/>
      <c r="AI566" s="139"/>
      <c r="AJ566" s="139"/>
    </row>
    <row r="567" spans="1:36" s="140" customFormat="1">
      <c r="A567" s="212"/>
      <c r="B567" s="213"/>
      <c r="C567" s="214" t="s">
        <v>58</v>
      </c>
      <c r="D567" s="215" t="s">
        <v>58</v>
      </c>
      <c r="E567" s="216"/>
      <c r="F567" s="217" t="s">
        <v>58</v>
      </c>
      <c r="G567" s="217" t="s">
        <v>58</v>
      </c>
      <c r="H567" s="217" t="s">
        <v>58</v>
      </c>
      <c r="I567" s="217" t="s">
        <v>58</v>
      </c>
      <c r="J567" s="217" t="s">
        <v>58</v>
      </c>
      <c r="K567" s="217" t="s">
        <v>58</v>
      </c>
      <c r="L567" s="217"/>
      <c r="M567" s="261"/>
      <c r="N567" s="139"/>
      <c r="O567" s="139"/>
      <c r="P567" s="139"/>
      <c r="Q567" s="139"/>
      <c r="R567" s="139"/>
      <c r="S567" s="139"/>
      <c r="T567" s="139"/>
      <c r="U567" s="139"/>
      <c r="V567" s="139"/>
      <c r="W567" s="139"/>
      <c r="X567" s="139"/>
      <c r="Y567" s="139"/>
      <c r="Z567" s="139"/>
      <c r="AA567" s="139"/>
      <c r="AB567" s="139"/>
      <c r="AC567" s="139"/>
      <c r="AD567" s="139"/>
      <c r="AE567" s="139"/>
      <c r="AF567" s="139"/>
      <c r="AG567" s="139"/>
      <c r="AH567" s="139"/>
      <c r="AI567" s="139"/>
      <c r="AJ567" s="139"/>
    </row>
    <row r="568" spans="1:36" s="140" customFormat="1">
      <c r="A568" s="212"/>
      <c r="B568" s="213"/>
      <c r="C568" s="214" t="s">
        <v>58</v>
      </c>
      <c r="D568" s="215" t="s">
        <v>58</v>
      </c>
      <c r="E568" s="216"/>
      <c r="F568" s="217" t="s">
        <v>58</v>
      </c>
      <c r="G568" s="217" t="s">
        <v>58</v>
      </c>
      <c r="H568" s="217" t="s">
        <v>58</v>
      </c>
      <c r="I568" s="217" t="s">
        <v>58</v>
      </c>
      <c r="J568" s="217" t="s">
        <v>58</v>
      </c>
      <c r="K568" s="217" t="s">
        <v>58</v>
      </c>
      <c r="L568" s="217"/>
      <c r="M568" s="261"/>
      <c r="N568" s="139"/>
      <c r="O568" s="139"/>
      <c r="P568" s="139"/>
      <c r="Q568" s="139"/>
      <c r="R568" s="139"/>
      <c r="S568" s="139"/>
      <c r="T568" s="139"/>
      <c r="U568" s="139"/>
      <c r="V568" s="139"/>
      <c r="W568" s="139"/>
      <c r="X568" s="139"/>
      <c r="Y568" s="139"/>
      <c r="Z568" s="139"/>
      <c r="AA568" s="139"/>
      <c r="AB568" s="139"/>
      <c r="AC568" s="139"/>
      <c r="AD568" s="139"/>
      <c r="AE568" s="139"/>
      <c r="AF568" s="139"/>
      <c r="AG568" s="139"/>
      <c r="AH568" s="139"/>
      <c r="AI568" s="139"/>
      <c r="AJ568" s="139"/>
    </row>
    <row r="569" spans="1:36" s="140" customFormat="1">
      <c r="A569" s="212"/>
      <c r="B569" s="213"/>
      <c r="C569" s="214" t="s">
        <v>58</v>
      </c>
      <c r="D569" s="215" t="s">
        <v>58</v>
      </c>
      <c r="E569" s="216"/>
      <c r="F569" s="217" t="s">
        <v>58</v>
      </c>
      <c r="G569" s="217" t="s">
        <v>58</v>
      </c>
      <c r="H569" s="217" t="s">
        <v>58</v>
      </c>
      <c r="I569" s="217" t="s">
        <v>58</v>
      </c>
      <c r="J569" s="217" t="s">
        <v>58</v>
      </c>
      <c r="K569" s="217" t="s">
        <v>58</v>
      </c>
      <c r="L569" s="217"/>
      <c r="M569" s="261"/>
      <c r="N569" s="139"/>
      <c r="O569" s="139"/>
      <c r="P569" s="139"/>
      <c r="Q569" s="139"/>
      <c r="R569" s="139"/>
      <c r="S569" s="139"/>
      <c r="T569" s="139"/>
      <c r="U569" s="139"/>
      <c r="V569" s="139"/>
      <c r="W569" s="139"/>
      <c r="X569" s="139"/>
      <c r="Y569" s="139"/>
      <c r="Z569" s="139"/>
      <c r="AA569" s="139"/>
      <c r="AB569" s="139"/>
      <c r="AC569" s="139"/>
      <c r="AD569" s="139"/>
      <c r="AE569" s="139"/>
      <c r="AF569" s="139"/>
      <c r="AG569" s="139"/>
      <c r="AH569" s="139"/>
      <c r="AI569" s="139"/>
      <c r="AJ569" s="139"/>
    </row>
    <row r="570" spans="1:36" s="140" customFormat="1">
      <c r="A570" s="212"/>
      <c r="B570" s="213"/>
      <c r="C570" s="214" t="s">
        <v>58</v>
      </c>
      <c r="D570" s="215" t="s">
        <v>58</v>
      </c>
      <c r="E570" s="216"/>
      <c r="F570" s="217" t="s">
        <v>58</v>
      </c>
      <c r="G570" s="217" t="s">
        <v>58</v>
      </c>
      <c r="H570" s="217" t="s">
        <v>58</v>
      </c>
      <c r="I570" s="217" t="s">
        <v>58</v>
      </c>
      <c r="J570" s="217" t="s">
        <v>58</v>
      </c>
      <c r="K570" s="217" t="s">
        <v>58</v>
      </c>
      <c r="L570" s="217"/>
      <c r="M570" s="261"/>
      <c r="N570" s="139"/>
      <c r="O570" s="139"/>
      <c r="P570" s="139"/>
      <c r="Q570" s="139"/>
      <c r="R570" s="139"/>
      <c r="S570" s="139"/>
      <c r="T570" s="139"/>
      <c r="U570" s="139"/>
      <c r="V570" s="139"/>
      <c r="W570" s="139"/>
      <c r="X570" s="139"/>
      <c r="Y570" s="139"/>
      <c r="Z570" s="139"/>
      <c r="AA570" s="139"/>
      <c r="AB570" s="139"/>
      <c r="AC570" s="139"/>
      <c r="AD570" s="139"/>
      <c r="AE570" s="139"/>
      <c r="AF570" s="139"/>
      <c r="AG570" s="139"/>
      <c r="AH570" s="139"/>
      <c r="AI570" s="139"/>
      <c r="AJ570" s="139"/>
    </row>
    <row r="571" spans="1:36" s="140" customFormat="1">
      <c r="A571" s="212"/>
      <c r="B571" s="213"/>
      <c r="C571" s="214" t="s">
        <v>58</v>
      </c>
      <c r="D571" s="215" t="s">
        <v>58</v>
      </c>
      <c r="E571" s="216"/>
      <c r="F571" s="217" t="s">
        <v>58</v>
      </c>
      <c r="G571" s="217" t="s">
        <v>58</v>
      </c>
      <c r="H571" s="217" t="s">
        <v>58</v>
      </c>
      <c r="I571" s="217" t="s">
        <v>58</v>
      </c>
      <c r="J571" s="217" t="s">
        <v>58</v>
      </c>
      <c r="K571" s="217" t="s">
        <v>58</v>
      </c>
      <c r="L571" s="217"/>
      <c r="M571" s="261"/>
      <c r="N571" s="139"/>
      <c r="O571" s="139"/>
      <c r="P571" s="139"/>
      <c r="Q571" s="139"/>
      <c r="R571" s="139"/>
      <c r="S571" s="139"/>
      <c r="T571" s="139"/>
      <c r="U571" s="139"/>
      <c r="V571" s="139"/>
      <c r="W571" s="139"/>
      <c r="X571" s="139"/>
      <c r="Y571" s="139"/>
      <c r="Z571" s="139"/>
      <c r="AA571" s="139"/>
      <c r="AB571" s="139"/>
      <c r="AC571" s="139"/>
      <c r="AD571" s="139"/>
      <c r="AE571" s="139"/>
      <c r="AF571" s="139"/>
      <c r="AG571" s="139"/>
      <c r="AH571" s="139"/>
      <c r="AI571" s="139"/>
      <c r="AJ571" s="139"/>
    </row>
    <row r="572" spans="1:36" s="140" customFormat="1">
      <c r="A572" s="212"/>
      <c r="B572" s="213"/>
      <c r="C572" s="214" t="s">
        <v>58</v>
      </c>
      <c r="D572" s="215" t="s">
        <v>58</v>
      </c>
      <c r="E572" s="216"/>
      <c r="F572" s="217" t="s">
        <v>58</v>
      </c>
      <c r="G572" s="217" t="s">
        <v>58</v>
      </c>
      <c r="H572" s="217" t="s">
        <v>58</v>
      </c>
      <c r="I572" s="217" t="s">
        <v>58</v>
      </c>
      <c r="J572" s="217" t="s">
        <v>58</v>
      </c>
      <c r="K572" s="217" t="s">
        <v>58</v>
      </c>
      <c r="L572" s="217"/>
      <c r="M572" s="261"/>
      <c r="N572" s="139"/>
      <c r="O572" s="139"/>
      <c r="P572" s="139"/>
      <c r="Q572" s="139"/>
      <c r="R572" s="139"/>
      <c r="S572" s="139"/>
      <c r="T572" s="139"/>
      <c r="U572" s="139"/>
      <c r="V572" s="139"/>
      <c r="W572" s="139"/>
      <c r="X572" s="139"/>
      <c r="Y572" s="139"/>
      <c r="Z572" s="139"/>
      <c r="AA572" s="139"/>
      <c r="AB572" s="139"/>
      <c r="AC572" s="139"/>
      <c r="AD572" s="139"/>
      <c r="AE572" s="139"/>
      <c r="AF572" s="139"/>
      <c r="AG572" s="139"/>
      <c r="AH572" s="139"/>
      <c r="AI572" s="139"/>
      <c r="AJ572" s="139"/>
    </row>
    <row r="573" spans="1:36" s="140" customFormat="1">
      <c r="A573" s="212"/>
      <c r="B573" s="213"/>
      <c r="C573" s="214" t="s">
        <v>58</v>
      </c>
      <c r="D573" s="215" t="s">
        <v>58</v>
      </c>
      <c r="E573" s="216"/>
      <c r="F573" s="217" t="s">
        <v>58</v>
      </c>
      <c r="G573" s="217" t="s">
        <v>58</v>
      </c>
      <c r="H573" s="217" t="s">
        <v>58</v>
      </c>
      <c r="I573" s="217" t="s">
        <v>58</v>
      </c>
      <c r="J573" s="217" t="s">
        <v>58</v>
      </c>
      <c r="K573" s="217" t="s">
        <v>58</v>
      </c>
      <c r="L573" s="217"/>
      <c r="M573" s="261"/>
      <c r="N573" s="139"/>
      <c r="O573" s="139"/>
      <c r="P573" s="139"/>
      <c r="Q573" s="139"/>
      <c r="R573" s="139"/>
      <c r="S573" s="139"/>
      <c r="T573" s="139"/>
      <c r="U573" s="139"/>
      <c r="V573" s="139"/>
      <c r="W573" s="139"/>
      <c r="X573" s="139"/>
      <c r="Y573" s="139"/>
      <c r="Z573" s="139"/>
      <c r="AA573" s="139"/>
      <c r="AB573" s="139"/>
      <c r="AC573" s="139"/>
      <c r="AD573" s="139"/>
      <c r="AE573" s="139"/>
      <c r="AF573" s="139"/>
      <c r="AG573" s="139"/>
      <c r="AH573" s="139"/>
      <c r="AI573" s="139"/>
      <c r="AJ573" s="139"/>
    </row>
    <row r="574" spans="1:36" s="140" customFormat="1">
      <c r="A574" s="212"/>
      <c r="B574" s="213"/>
      <c r="C574" s="214" t="s">
        <v>58</v>
      </c>
      <c r="D574" s="215" t="s">
        <v>58</v>
      </c>
      <c r="E574" s="216"/>
      <c r="F574" s="217" t="s">
        <v>58</v>
      </c>
      <c r="G574" s="217" t="s">
        <v>58</v>
      </c>
      <c r="H574" s="217" t="s">
        <v>58</v>
      </c>
      <c r="I574" s="217" t="s">
        <v>58</v>
      </c>
      <c r="J574" s="217" t="s">
        <v>58</v>
      </c>
      <c r="K574" s="217" t="s">
        <v>58</v>
      </c>
      <c r="L574" s="217"/>
      <c r="M574" s="261"/>
      <c r="N574" s="139"/>
      <c r="O574" s="139"/>
      <c r="P574" s="139"/>
      <c r="Q574" s="139"/>
      <c r="R574" s="139"/>
      <c r="S574" s="139"/>
      <c r="T574" s="139"/>
      <c r="U574" s="139"/>
      <c r="V574" s="139"/>
      <c r="W574" s="139"/>
      <c r="X574" s="139"/>
      <c r="Y574" s="139"/>
      <c r="Z574" s="139"/>
      <c r="AA574" s="139"/>
      <c r="AB574" s="139"/>
      <c r="AC574" s="139"/>
      <c r="AD574" s="139"/>
      <c r="AE574" s="139"/>
      <c r="AF574" s="139"/>
      <c r="AG574" s="139"/>
      <c r="AH574" s="139"/>
      <c r="AI574" s="139"/>
      <c r="AJ574" s="139"/>
    </row>
    <row r="575" spans="1:36" s="140" customFormat="1">
      <c r="A575" s="212"/>
      <c r="B575" s="213"/>
      <c r="C575" s="214" t="s">
        <v>58</v>
      </c>
      <c r="D575" s="215" t="s">
        <v>58</v>
      </c>
      <c r="E575" s="216"/>
      <c r="F575" s="217" t="s">
        <v>58</v>
      </c>
      <c r="G575" s="217" t="s">
        <v>58</v>
      </c>
      <c r="H575" s="217" t="s">
        <v>58</v>
      </c>
      <c r="I575" s="217" t="s">
        <v>58</v>
      </c>
      <c r="J575" s="217" t="s">
        <v>58</v>
      </c>
      <c r="K575" s="217" t="s">
        <v>58</v>
      </c>
      <c r="L575" s="217"/>
      <c r="M575" s="261"/>
      <c r="N575" s="139"/>
      <c r="O575" s="139"/>
      <c r="P575" s="139"/>
      <c r="Q575" s="139"/>
      <c r="R575" s="139"/>
      <c r="S575" s="139"/>
      <c r="T575" s="139"/>
      <c r="U575" s="139"/>
      <c r="V575" s="139"/>
      <c r="W575" s="139"/>
      <c r="X575" s="139"/>
      <c r="Y575" s="139"/>
      <c r="Z575" s="139"/>
      <c r="AA575" s="139"/>
      <c r="AB575" s="139"/>
      <c r="AC575" s="139"/>
      <c r="AD575" s="139"/>
      <c r="AE575" s="139"/>
      <c r="AF575" s="139"/>
      <c r="AG575" s="139"/>
      <c r="AH575" s="139"/>
      <c r="AI575" s="139"/>
      <c r="AJ575" s="139"/>
    </row>
    <row r="576" spans="1:36" s="140" customFormat="1">
      <c r="A576" s="212"/>
      <c r="B576" s="213"/>
      <c r="C576" s="214" t="s">
        <v>58</v>
      </c>
      <c r="D576" s="215" t="s">
        <v>58</v>
      </c>
      <c r="E576" s="216"/>
      <c r="F576" s="217" t="s">
        <v>58</v>
      </c>
      <c r="G576" s="217" t="s">
        <v>58</v>
      </c>
      <c r="H576" s="217" t="s">
        <v>58</v>
      </c>
      <c r="I576" s="217" t="s">
        <v>58</v>
      </c>
      <c r="J576" s="217" t="s">
        <v>58</v>
      </c>
      <c r="K576" s="217" t="s">
        <v>58</v>
      </c>
      <c r="L576" s="217"/>
      <c r="M576" s="261"/>
      <c r="N576" s="139"/>
      <c r="O576" s="139"/>
      <c r="P576" s="139"/>
      <c r="Q576" s="139"/>
      <c r="R576" s="139"/>
      <c r="S576" s="139"/>
      <c r="T576" s="139"/>
      <c r="U576" s="139"/>
      <c r="V576" s="139"/>
      <c r="W576" s="139"/>
      <c r="X576" s="139"/>
      <c r="Y576" s="139"/>
      <c r="Z576" s="139"/>
      <c r="AA576" s="139"/>
      <c r="AB576" s="139"/>
      <c r="AC576" s="139"/>
      <c r="AD576" s="139"/>
      <c r="AE576" s="139"/>
      <c r="AF576" s="139"/>
      <c r="AG576" s="139"/>
      <c r="AH576" s="139"/>
      <c r="AI576" s="139"/>
      <c r="AJ576" s="139"/>
    </row>
    <row r="577" spans="1:36" s="140" customFormat="1">
      <c r="A577" s="212"/>
      <c r="B577" s="213"/>
      <c r="C577" s="214" t="s">
        <v>58</v>
      </c>
      <c r="D577" s="215" t="s">
        <v>58</v>
      </c>
      <c r="E577" s="216"/>
      <c r="F577" s="217" t="s">
        <v>58</v>
      </c>
      <c r="G577" s="217" t="s">
        <v>58</v>
      </c>
      <c r="H577" s="217" t="s">
        <v>58</v>
      </c>
      <c r="I577" s="217" t="s">
        <v>58</v>
      </c>
      <c r="J577" s="217" t="s">
        <v>58</v>
      </c>
      <c r="K577" s="217" t="s">
        <v>58</v>
      </c>
      <c r="L577" s="217"/>
      <c r="M577" s="261"/>
      <c r="N577" s="139"/>
      <c r="O577" s="139"/>
      <c r="P577" s="139"/>
      <c r="Q577" s="139"/>
      <c r="R577" s="139"/>
      <c r="S577" s="139"/>
      <c r="T577" s="139"/>
      <c r="U577" s="139"/>
      <c r="V577" s="139"/>
      <c r="W577" s="139"/>
      <c r="X577" s="139"/>
      <c r="Y577" s="139"/>
      <c r="Z577" s="139"/>
      <c r="AA577" s="139"/>
      <c r="AB577" s="139"/>
      <c r="AC577" s="139"/>
      <c r="AD577" s="139"/>
      <c r="AE577" s="139"/>
      <c r="AF577" s="139"/>
      <c r="AG577" s="139"/>
      <c r="AH577" s="139"/>
      <c r="AI577" s="139"/>
      <c r="AJ577" s="139"/>
    </row>
    <row r="578" spans="1:36" s="140" customFormat="1">
      <c r="A578" s="212"/>
      <c r="B578" s="213"/>
      <c r="C578" s="214" t="s">
        <v>58</v>
      </c>
      <c r="D578" s="215" t="s">
        <v>58</v>
      </c>
      <c r="E578" s="216"/>
      <c r="F578" s="217" t="s">
        <v>58</v>
      </c>
      <c r="G578" s="217" t="s">
        <v>58</v>
      </c>
      <c r="H578" s="217" t="s">
        <v>58</v>
      </c>
      <c r="I578" s="217" t="s">
        <v>58</v>
      </c>
      <c r="J578" s="217" t="s">
        <v>58</v>
      </c>
      <c r="K578" s="217" t="s">
        <v>58</v>
      </c>
      <c r="L578" s="217"/>
      <c r="M578" s="261"/>
      <c r="N578" s="139"/>
      <c r="O578" s="139"/>
      <c r="P578" s="139"/>
      <c r="Q578" s="139"/>
      <c r="R578" s="139"/>
      <c r="S578" s="139"/>
      <c r="T578" s="139"/>
      <c r="U578" s="139"/>
      <c r="V578" s="139"/>
      <c r="W578" s="139"/>
      <c r="X578" s="139"/>
      <c r="Y578" s="139"/>
      <c r="Z578" s="139"/>
      <c r="AA578" s="139"/>
      <c r="AB578" s="139"/>
      <c r="AC578" s="139"/>
      <c r="AD578" s="139"/>
      <c r="AE578" s="139"/>
      <c r="AF578" s="139"/>
      <c r="AG578" s="139"/>
      <c r="AH578" s="139"/>
      <c r="AI578" s="139"/>
      <c r="AJ578" s="139"/>
    </row>
    <row r="579" spans="1:36" s="140" customFormat="1">
      <c r="A579" s="212"/>
      <c r="B579" s="213"/>
      <c r="C579" s="214" t="s">
        <v>58</v>
      </c>
      <c r="D579" s="215" t="s">
        <v>58</v>
      </c>
      <c r="E579" s="216"/>
      <c r="F579" s="217" t="s">
        <v>58</v>
      </c>
      <c r="G579" s="217" t="s">
        <v>58</v>
      </c>
      <c r="H579" s="217" t="s">
        <v>58</v>
      </c>
      <c r="I579" s="217" t="s">
        <v>58</v>
      </c>
      <c r="J579" s="217" t="s">
        <v>58</v>
      </c>
      <c r="K579" s="217" t="s">
        <v>58</v>
      </c>
      <c r="L579" s="217"/>
      <c r="M579" s="261"/>
      <c r="N579" s="139"/>
      <c r="O579" s="139"/>
      <c r="P579" s="139"/>
      <c r="Q579" s="139"/>
      <c r="R579" s="139"/>
      <c r="S579" s="139"/>
      <c r="T579" s="139"/>
      <c r="U579" s="139"/>
      <c r="V579" s="139"/>
      <c r="W579" s="139"/>
      <c r="X579" s="139"/>
      <c r="Y579" s="139"/>
      <c r="Z579" s="139"/>
      <c r="AA579" s="139"/>
      <c r="AB579" s="139"/>
      <c r="AC579" s="139"/>
      <c r="AD579" s="139"/>
      <c r="AE579" s="139"/>
      <c r="AF579" s="139"/>
      <c r="AG579" s="139"/>
      <c r="AH579" s="139"/>
      <c r="AI579" s="139"/>
      <c r="AJ579" s="139"/>
    </row>
    <row r="580" spans="1:36" s="140" customFormat="1">
      <c r="A580" s="212"/>
      <c r="B580" s="213"/>
      <c r="C580" s="214" t="s">
        <v>58</v>
      </c>
      <c r="D580" s="215" t="s">
        <v>58</v>
      </c>
      <c r="E580" s="216"/>
      <c r="F580" s="217" t="s">
        <v>58</v>
      </c>
      <c r="G580" s="217" t="s">
        <v>58</v>
      </c>
      <c r="H580" s="217" t="s">
        <v>58</v>
      </c>
      <c r="I580" s="217" t="s">
        <v>58</v>
      </c>
      <c r="J580" s="217" t="s">
        <v>58</v>
      </c>
      <c r="K580" s="217" t="s">
        <v>58</v>
      </c>
      <c r="L580" s="217"/>
      <c r="M580" s="261"/>
      <c r="N580" s="139"/>
      <c r="O580" s="139"/>
      <c r="P580" s="139"/>
      <c r="Q580" s="139"/>
      <c r="R580" s="139"/>
      <c r="S580" s="139"/>
      <c r="T580" s="139"/>
      <c r="U580" s="139"/>
      <c r="V580" s="139"/>
      <c r="W580" s="139"/>
      <c r="X580" s="139"/>
      <c r="Y580" s="139"/>
      <c r="Z580" s="139"/>
      <c r="AA580" s="139"/>
      <c r="AB580" s="139"/>
      <c r="AC580" s="139"/>
      <c r="AD580" s="139"/>
      <c r="AE580" s="139"/>
      <c r="AF580" s="139"/>
      <c r="AG580" s="139"/>
      <c r="AH580" s="139"/>
      <c r="AI580" s="139"/>
      <c r="AJ580" s="139"/>
    </row>
    <row r="581" spans="1:36" s="140" customFormat="1">
      <c r="A581" s="212"/>
      <c r="B581" s="213"/>
      <c r="C581" s="214" t="s">
        <v>58</v>
      </c>
      <c r="D581" s="215" t="s">
        <v>58</v>
      </c>
      <c r="E581" s="216"/>
      <c r="F581" s="217" t="s">
        <v>58</v>
      </c>
      <c r="G581" s="217" t="s">
        <v>58</v>
      </c>
      <c r="H581" s="217" t="s">
        <v>58</v>
      </c>
      <c r="I581" s="217" t="s">
        <v>58</v>
      </c>
      <c r="J581" s="217" t="s">
        <v>58</v>
      </c>
      <c r="K581" s="217" t="s">
        <v>58</v>
      </c>
      <c r="L581" s="217"/>
      <c r="M581" s="261"/>
      <c r="N581" s="139"/>
      <c r="O581" s="139"/>
      <c r="P581" s="139"/>
      <c r="Q581" s="139"/>
      <c r="R581" s="139"/>
      <c r="S581" s="139"/>
      <c r="T581" s="139"/>
      <c r="U581" s="139"/>
      <c r="V581" s="139"/>
      <c r="W581" s="139"/>
      <c r="X581" s="139"/>
      <c r="Y581" s="139"/>
      <c r="Z581" s="139"/>
      <c r="AA581" s="139"/>
      <c r="AB581" s="139"/>
      <c r="AC581" s="139"/>
      <c r="AD581" s="139"/>
      <c r="AE581" s="139"/>
      <c r="AF581" s="139"/>
      <c r="AG581" s="139"/>
      <c r="AH581" s="139"/>
      <c r="AI581" s="139"/>
      <c r="AJ581" s="139"/>
    </row>
    <row r="582" spans="1:36" s="140" customFormat="1">
      <c r="A582" s="212"/>
      <c r="B582" s="213"/>
      <c r="C582" s="214" t="s">
        <v>58</v>
      </c>
      <c r="D582" s="215" t="s">
        <v>58</v>
      </c>
      <c r="E582" s="216"/>
      <c r="F582" s="217" t="s">
        <v>58</v>
      </c>
      <c r="G582" s="217" t="s">
        <v>58</v>
      </c>
      <c r="H582" s="217" t="s">
        <v>58</v>
      </c>
      <c r="I582" s="217" t="s">
        <v>58</v>
      </c>
      <c r="J582" s="217" t="s">
        <v>58</v>
      </c>
      <c r="K582" s="217" t="s">
        <v>58</v>
      </c>
      <c r="L582" s="217"/>
      <c r="M582" s="261"/>
      <c r="N582" s="139"/>
      <c r="O582" s="139"/>
      <c r="P582" s="139"/>
      <c r="Q582" s="139"/>
      <c r="R582" s="139"/>
      <c r="S582" s="139"/>
      <c r="T582" s="139"/>
      <c r="U582" s="139"/>
      <c r="V582" s="139"/>
      <c r="W582" s="139"/>
      <c r="X582" s="139"/>
      <c r="Y582" s="139"/>
      <c r="Z582" s="139"/>
      <c r="AA582" s="139"/>
      <c r="AB582" s="139"/>
      <c r="AC582" s="139"/>
      <c r="AD582" s="139"/>
      <c r="AE582" s="139"/>
      <c r="AF582" s="139"/>
      <c r="AG582" s="139"/>
      <c r="AH582" s="139"/>
      <c r="AI582" s="139"/>
      <c r="AJ582" s="139"/>
    </row>
    <row r="583" spans="1:36" s="140" customFormat="1">
      <c r="A583" s="212"/>
      <c r="B583" s="213"/>
      <c r="C583" s="214" t="s">
        <v>58</v>
      </c>
      <c r="D583" s="215" t="s">
        <v>58</v>
      </c>
      <c r="E583" s="216"/>
      <c r="F583" s="217" t="s">
        <v>58</v>
      </c>
      <c r="G583" s="217" t="s">
        <v>58</v>
      </c>
      <c r="H583" s="217" t="s">
        <v>58</v>
      </c>
      <c r="I583" s="217" t="s">
        <v>58</v>
      </c>
      <c r="J583" s="217" t="s">
        <v>58</v>
      </c>
      <c r="K583" s="217" t="s">
        <v>58</v>
      </c>
      <c r="L583" s="217"/>
      <c r="M583" s="261"/>
      <c r="N583" s="139"/>
      <c r="O583" s="139"/>
      <c r="P583" s="139"/>
      <c r="Q583" s="139"/>
      <c r="R583" s="139"/>
      <c r="S583" s="139"/>
      <c r="T583" s="139"/>
      <c r="U583" s="139"/>
      <c r="V583" s="139"/>
      <c r="W583" s="139"/>
      <c r="X583" s="139"/>
      <c r="Y583" s="139"/>
      <c r="Z583" s="139"/>
      <c r="AA583" s="139"/>
      <c r="AB583" s="139"/>
      <c r="AC583" s="139"/>
      <c r="AD583" s="139"/>
      <c r="AE583" s="139"/>
      <c r="AF583" s="139"/>
      <c r="AG583" s="139"/>
      <c r="AH583" s="139"/>
      <c r="AI583" s="139"/>
      <c r="AJ583" s="139"/>
    </row>
    <row r="584" spans="1:36" s="140" customFormat="1">
      <c r="A584" s="212"/>
      <c r="B584" s="213"/>
      <c r="C584" s="214" t="s">
        <v>58</v>
      </c>
      <c r="D584" s="215" t="s">
        <v>58</v>
      </c>
      <c r="E584" s="216"/>
      <c r="F584" s="217" t="s">
        <v>58</v>
      </c>
      <c r="G584" s="217" t="s">
        <v>58</v>
      </c>
      <c r="H584" s="217" t="s">
        <v>58</v>
      </c>
      <c r="I584" s="217" t="s">
        <v>58</v>
      </c>
      <c r="J584" s="217" t="s">
        <v>58</v>
      </c>
      <c r="K584" s="217" t="s">
        <v>58</v>
      </c>
      <c r="L584" s="217"/>
      <c r="M584" s="261"/>
      <c r="N584" s="139"/>
      <c r="O584" s="139"/>
      <c r="P584" s="139"/>
      <c r="Q584" s="139"/>
      <c r="R584" s="139"/>
      <c r="S584" s="139"/>
      <c r="T584" s="139"/>
      <c r="U584" s="139"/>
      <c r="V584" s="139"/>
      <c r="W584" s="139"/>
      <c r="X584" s="139"/>
      <c r="Y584" s="139"/>
      <c r="Z584" s="139"/>
      <c r="AA584" s="139"/>
      <c r="AB584" s="139"/>
      <c r="AC584" s="139"/>
      <c r="AD584" s="139"/>
      <c r="AE584" s="139"/>
      <c r="AF584" s="139"/>
      <c r="AG584" s="139"/>
      <c r="AH584" s="139"/>
      <c r="AI584" s="139"/>
      <c r="AJ584" s="139"/>
    </row>
    <row r="585" spans="1:36" s="140" customFormat="1">
      <c r="A585" s="212"/>
      <c r="B585" s="213"/>
      <c r="C585" s="214" t="s">
        <v>58</v>
      </c>
      <c r="D585" s="215" t="s">
        <v>58</v>
      </c>
      <c r="E585" s="216"/>
      <c r="F585" s="217" t="s">
        <v>58</v>
      </c>
      <c r="G585" s="217" t="s">
        <v>58</v>
      </c>
      <c r="H585" s="217" t="s">
        <v>58</v>
      </c>
      <c r="I585" s="217" t="s">
        <v>58</v>
      </c>
      <c r="J585" s="217" t="s">
        <v>58</v>
      </c>
      <c r="K585" s="217" t="s">
        <v>58</v>
      </c>
      <c r="L585" s="217"/>
      <c r="M585" s="261"/>
      <c r="N585" s="139"/>
      <c r="O585" s="139"/>
      <c r="P585" s="139"/>
      <c r="Q585" s="139"/>
      <c r="R585" s="139"/>
      <c r="S585" s="139"/>
      <c r="T585" s="139"/>
      <c r="U585" s="139"/>
      <c r="V585" s="139"/>
      <c r="W585" s="139"/>
      <c r="X585" s="139"/>
      <c r="Y585" s="139"/>
      <c r="Z585" s="139"/>
      <c r="AA585" s="139"/>
      <c r="AB585" s="139"/>
      <c r="AC585" s="139"/>
      <c r="AD585" s="139"/>
      <c r="AE585" s="139"/>
      <c r="AF585" s="139"/>
      <c r="AG585" s="139"/>
      <c r="AH585" s="139"/>
      <c r="AI585" s="139"/>
      <c r="AJ585" s="139"/>
    </row>
    <row r="586" spans="1:36" s="140" customFormat="1">
      <c r="A586" s="212"/>
      <c r="B586" s="213"/>
      <c r="C586" s="214" t="s">
        <v>58</v>
      </c>
      <c r="D586" s="215" t="s">
        <v>58</v>
      </c>
      <c r="E586" s="216"/>
      <c r="F586" s="217" t="s">
        <v>58</v>
      </c>
      <c r="G586" s="217" t="s">
        <v>58</v>
      </c>
      <c r="H586" s="217" t="s">
        <v>58</v>
      </c>
      <c r="I586" s="217" t="s">
        <v>58</v>
      </c>
      <c r="J586" s="217" t="s">
        <v>58</v>
      </c>
      <c r="K586" s="217" t="s">
        <v>58</v>
      </c>
      <c r="L586" s="217"/>
      <c r="M586" s="261"/>
      <c r="N586" s="139"/>
      <c r="O586" s="139"/>
      <c r="P586" s="139"/>
      <c r="Q586" s="139"/>
      <c r="R586" s="139"/>
      <c r="S586" s="139"/>
      <c r="T586" s="139"/>
      <c r="U586" s="139"/>
      <c r="V586" s="139"/>
      <c r="W586" s="139"/>
      <c r="X586" s="139"/>
      <c r="Y586" s="139"/>
      <c r="Z586" s="139"/>
      <c r="AA586" s="139"/>
      <c r="AB586" s="139"/>
      <c r="AC586" s="139"/>
      <c r="AD586" s="139"/>
      <c r="AE586" s="139"/>
      <c r="AF586" s="139"/>
      <c r="AG586" s="139"/>
      <c r="AH586" s="139"/>
      <c r="AI586" s="139"/>
      <c r="AJ586" s="139"/>
    </row>
    <row r="587" spans="1:36" s="140" customFormat="1">
      <c r="A587" s="212"/>
      <c r="B587" s="213"/>
      <c r="C587" s="214" t="s">
        <v>58</v>
      </c>
      <c r="D587" s="215" t="s">
        <v>58</v>
      </c>
      <c r="E587" s="216"/>
      <c r="F587" s="217" t="s">
        <v>58</v>
      </c>
      <c r="G587" s="217" t="s">
        <v>58</v>
      </c>
      <c r="H587" s="217" t="s">
        <v>58</v>
      </c>
      <c r="I587" s="217" t="s">
        <v>58</v>
      </c>
      <c r="J587" s="217" t="s">
        <v>58</v>
      </c>
      <c r="K587" s="217" t="s">
        <v>58</v>
      </c>
      <c r="L587" s="217"/>
      <c r="M587" s="261"/>
      <c r="N587" s="139"/>
      <c r="O587" s="139"/>
      <c r="P587" s="139"/>
      <c r="Q587" s="139"/>
      <c r="R587" s="139"/>
      <c r="S587" s="139"/>
      <c r="T587" s="139"/>
      <c r="U587" s="139"/>
      <c r="V587" s="139"/>
      <c r="W587" s="139"/>
      <c r="X587" s="139"/>
      <c r="Y587" s="139"/>
      <c r="Z587" s="139"/>
      <c r="AA587" s="139"/>
      <c r="AB587" s="139"/>
      <c r="AC587" s="139"/>
      <c r="AD587" s="139"/>
      <c r="AE587" s="139"/>
      <c r="AF587" s="139"/>
      <c r="AG587" s="139"/>
      <c r="AH587" s="139"/>
      <c r="AI587" s="139"/>
      <c r="AJ587" s="139"/>
    </row>
    <row r="588" spans="1:36" s="140" customFormat="1">
      <c r="A588" s="212"/>
      <c r="B588" s="213"/>
      <c r="C588" s="214" t="s">
        <v>58</v>
      </c>
      <c r="D588" s="215" t="s">
        <v>58</v>
      </c>
      <c r="E588" s="216"/>
      <c r="F588" s="217" t="s">
        <v>58</v>
      </c>
      <c r="G588" s="217" t="s">
        <v>58</v>
      </c>
      <c r="H588" s="217" t="s">
        <v>58</v>
      </c>
      <c r="I588" s="217" t="s">
        <v>58</v>
      </c>
      <c r="J588" s="217" t="s">
        <v>58</v>
      </c>
      <c r="K588" s="217" t="s">
        <v>58</v>
      </c>
      <c r="L588" s="217"/>
      <c r="M588" s="261"/>
      <c r="N588" s="139"/>
      <c r="O588" s="139"/>
      <c r="P588" s="139"/>
      <c r="Q588" s="139"/>
      <c r="R588" s="139"/>
      <c r="S588" s="139"/>
      <c r="T588" s="139"/>
      <c r="U588" s="139"/>
      <c r="V588" s="139"/>
      <c r="W588" s="139"/>
      <c r="X588" s="139"/>
      <c r="Y588" s="139"/>
      <c r="Z588" s="139"/>
      <c r="AA588" s="139"/>
      <c r="AB588" s="139"/>
      <c r="AC588" s="139"/>
      <c r="AD588" s="139"/>
      <c r="AE588" s="139"/>
      <c r="AF588" s="139"/>
      <c r="AG588" s="139"/>
      <c r="AH588" s="139"/>
      <c r="AI588" s="139"/>
      <c r="AJ588" s="139"/>
    </row>
    <row r="589" spans="1:36" s="140" customFormat="1">
      <c r="A589" s="212"/>
      <c r="B589" s="213"/>
      <c r="C589" s="214" t="s">
        <v>58</v>
      </c>
      <c r="D589" s="215" t="s">
        <v>58</v>
      </c>
      <c r="E589" s="216"/>
      <c r="F589" s="217" t="s">
        <v>58</v>
      </c>
      <c r="G589" s="217" t="s">
        <v>58</v>
      </c>
      <c r="H589" s="217" t="s">
        <v>58</v>
      </c>
      <c r="I589" s="217" t="s">
        <v>58</v>
      </c>
      <c r="J589" s="217" t="s">
        <v>58</v>
      </c>
      <c r="K589" s="217" t="s">
        <v>58</v>
      </c>
      <c r="L589" s="217"/>
      <c r="M589" s="261"/>
      <c r="N589" s="139"/>
      <c r="O589" s="139"/>
      <c r="P589" s="139"/>
      <c r="Q589" s="139"/>
      <c r="R589" s="139"/>
      <c r="S589" s="139"/>
      <c r="T589" s="139"/>
      <c r="U589" s="139"/>
      <c r="V589" s="139"/>
      <c r="W589" s="139"/>
      <c r="X589" s="139"/>
      <c r="Y589" s="139"/>
      <c r="Z589" s="139"/>
      <c r="AA589" s="139"/>
      <c r="AB589" s="139"/>
      <c r="AC589" s="139"/>
      <c r="AD589" s="139"/>
      <c r="AE589" s="139"/>
      <c r="AF589" s="139"/>
      <c r="AG589" s="139"/>
      <c r="AH589" s="139"/>
      <c r="AI589" s="139"/>
      <c r="AJ589" s="139"/>
    </row>
    <row r="590" spans="1:36" s="140" customFormat="1">
      <c r="A590" s="212"/>
      <c r="B590" s="213"/>
      <c r="C590" s="214" t="s">
        <v>58</v>
      </c>
      <c r="D590" s="215" t="s">
        <v>58</v>
      </c>
      <c r="E590" s="216"/>
      <c r="F590" s="217" t="s">
        <v>58</v>
      </c>
      <c r="G590" s="217" t="s">
        <v>58</v>
      </c>
      <c r="H590" s="217" t="s">
        <v>58</v>
      </c>
      <c r="I590" s="217" t="s">
        <v>58</v>
      </c>
      <c r="J590" s="217" t="s">
        <v>58</v>
      </c>
      <c r="K590" s="217" t="s">
        <v>58</v>
      </c>
      <c r="L590" s="217"/>
      <c r="M590" s="261"/>
      <c r="N590" s="139"/>
      <c r="O590" s="139"/>
      <c r="P590" s="139"/>
      <c r="Q590" s="139"/>
      <c r="R590" s="139"/>
      <c r="S590" s="139"/>
      <c r="T590" s="139"/>
      <c r="U590" s="139"/>
      <c r="V590" s="139"/>
      <c r="W590" s="139"/>
      <c r="X590" s="139"/>
      <c r="Y590" s="139"/>
      <c r="Z590" s="139"/>
      <c r="AA590" s="139"/>
      <c r="AB590" s="139"/>
      <c r="AC590" s="139"/>
      <c r="AD590" s="139"/>
      <c r="AE590" s="139"/>
      <c r="AF590" s="139"/>
      <c r="AG590" s="139"/>
      <c r="AH590" s="139"/>
      <c r="AI590" s="139"/>
      <c r="AJ590" s="139"/>
    </row>
    <row r="591" spans="1:36" s="140" customFormat="1">
      <c r="A591" s="212"/>
      <c r="B591" s="213"/>
      <c r="C591" s="214" t="s">
        <v>58</v>
      </c>
      <c r="D591" s="215" t="s">
        <v>58</v>
      </c>
      <c r="E591" s="216"/>
      <c r="F591" s="217" t="s">
        <v>58</v>
      </c>
      <c r="G591" s="217" t="s">
        <v>58</v>
      </c>
      <c r="H591" s="217" t="s">
        <v>58</v>
      </c>
      <c r="I591" s="217" t="s">
        <v>58</v>
      </c>
      <c r="J591" s="217" t="s">
        <v>58</v>
      </c>
      <c r="K591" s="217" t="s">
        <v>58</v>
      </c>
      <c r="L591" s="217"/>
      <c r="M591" s="261"/>
      <c r="N591" s="139"/>
      <c r="O591" s="139"/>
      <c r="P591" s="139"/>
      <c r="Q591" s="139"/>
      <c r="R591" s="139"/>
      <c r="S591" s="139"/>
      <c r="T591" s="139"/>
      <c r="U591" s="139"/>
      <c r="V591" s="139"/>
      <c r="W591" s="139"/>
      <c r="X591" s="139"/>
      <c r="Y591" s="139"/>
      <c r="Z591" s="139"/>
      <c r="AA591" s="139"/>
      <c r="AB591" s="139"/>
      <c r="AC591" s="139"/>
      <c r="AD591" s="139"/>
      <c r="AE591" s="139"/>
      <c r="AF591" s="139"/>
      <c r="AG591" s="139"/>
      <c r="AH591" s="139"/>
      <c r="AI591" s="139"/>
      <c r="AJ591" s="139"/>
    </row>
    <row r="592" spans="1:36" s="140" customFormat="1">
      <c r="A592" s="212"/>
      <c r="B592" s="213"/>
      <c r="C592" s="214" t="s">
        <v>58</v>
      </c>
      <c r="D592" s="215" t="s">
        <v>58</v>
      </c>
      <c r="E592" s="216"/>
      <c r="F592" s="217" t="s">
        <v>58</v>
      </c>
      <c r="G592" s="217" t="s">
        <v>58</v>
      </c>
      <c r="H592" s="217" t="s">
        <v>58</v>
      </c>
      <c r="I592" s="217" t="s">
        <v>58</v>
      </c>
      <c r="J592" s="217" t="s">
        <v>58</v>
      </c>
      <c r="K592" s="217" t="s">
        <v>58</v>
      </c>
      <c r="L592" s="217"/>
      <c r="M592" s="261"/>
      <c r="N592" s="139"/>
      <c r="O592" s="139"/>
      <c r="P592" s="139"/>
      <c r="Q592" s="139"/>
      <c r="R592" s="139"/>
      <c r="S592" s="139"/>
      <c r="T592" s="139"/>
      <c r="U592" s="139"/>
      <c r="V592" s="139"/>
      <c r="W592" s="139"/>
      <c r="X592" s="139"/>
      <c r="Y592" s="139"/>
      <c r="Z592" s="139"/>
      <c r="AA592" s="139"/>
      <c r="AB592" s="139"/>
      <c r="AC592" s="139"/>
      <c r="AD592" s="139"/>
      <c r="AE592" s="139"/>
      <c r="AF592" s="139"/>
      <c r="AG592" s="139"/>
      <c r="AH592" s="139"/>
      <c r="AI592" s="139"/>
      <c r="AJ592" s="139"/>
    </row>
    <row r="593" spans="1:36" s="140" customFormat="1">
      <c r="A593" s="212"/>
      <c r="B593" s="213"/>
      <c r="C593" s="214" t="s">
        <v>58</v>
      </c>
      <c r="D593" s="215" t="s">
        <v>58</v>
      </c>
      <c r="E593" s="216"/>
      <c r="F593" s="217" t="s">
        <v>58</v>
      </c>
      <c r="G593" s="217" t="s">
        <v>58</v>
      </c>
      <c r="H593" s="217" t="s">
        <v>58</v>
      </c>
      <c r="I593" s="217" t="s">
        <v>58</v>
      </c>
      <c r="J593" s="217" t="s">
        <v>58</v>
      </c>
      <c r="K593" s="217" t="s">
        <v>58</v>
      </c>
      <c r="L593" s="217"/>
      <c r="M593" s="261"/>
      <c r="N593" s="139"/>
      <c r="O593" s="139"/>
      <c r="P593" s="139"/>
      <c r="Q593" s="139"/>
      <c r="R593" s="139"/>
      <c r="S593" s="139"/>
      <c r="T593" s="139"/>
      <c r="U593" s="139"/>
      <c r="V593" s="139"/>
      <c r="W593" s="139"/>
      <c r="X593" s="139"/>
      <c r="Y593" s="139"/>
      <c r="Z593" s="139"/>
      <c r="AA593" s="139"/>
      <c r="AB593" s="139"/>
      <c r="AC593" s="139"/>
      <c r="AD593" s="139"/>
      <c r="AE593" s="139"/>
      <c r="AF593" s="139"/>
      <c r="AG593" s="139"/>
      <c r="AH593" s="139"/>
      <c r="AI593" s="139"/>
      <c r="AJ593" s="139"/>
    </row>
    <row r="594" spans="1:36" s="140" customFormat="1">
      <c r="A594" s="212"/>
      <c r="B594" s="213"/>
      <c r="C594" s="214" t="s">
        <v>58</v>
      </c>
      <c r="D594" s="215" t="s">
        <v>58</v>
      </c>
      <c r="E594" s="216"/>
      <c r="F594" s="217" t="s">
        <v>58</v>
      </c>
      <c r="G594" s="217" t="s">
        <v>58</v>
      </c>
      <c r="H594" s="217" t="s">
        <v>58</v>
      </c>
      <c r="I594" s="217" t="s">
        <v>58</v>
      </c>
      <c r="J594" s="217" t="s">
        <v>58</v>
      </c>
      <c r="K594" s="217" t="s">
        <v>58</v>
      </c>
      <c r="L594" s="217"/>
      <c r="M594" s="261"/>
      <c r="N594" s="139"/>
      <c r="O594" s="139"/>
      <c r="P594" s="139"/>
      <c r="Q594" s="139"/>
      <c r="R594" s="139"/>
      <c r="S594" s="139"/>
      <c r="T594" s="139"/>
      <c r="U594" s="139"/>
      <c r="V594" s="139"/>
      <c r="W594" s="139"/>
      <c r="X594" s="139"/>
      <c r="Y594" s="139"/>
      <c r="Z594" s="139"/>
      <c r="AA594" s="139"/>
      <c r="AB594" s="139"/>
      <c r="AC594" s="139"/>
      <c r="AD594" s="139"/>
      <c r="AE594" s="139"/>
      <c r="AF594" s="139"/>
      <c r="AG594" s="139"/>
      <c r="AH594" s="139"/>
      <c r="AI594" s="139"/>
      <c r="AJ594" s="139"/>
    </row>
    <row r="595" spans="1:36" s="140" customFormat="1">
      <c r="A595" s="212"/>
      <c r="B595" s="213"/>
      <c r="C595" s="214" t="s">
        <v>58</v>
      </c>
      <c r="D595" s="215" t="s">
        <v>58</v>
      </c>
      <c r="E595" s="216"/>
      <c r="F595" s="217" t="s">
        <v>58</v>
      </c>
      <c r="G595" s="217" t="s">
        <v>58</v>
      </c>
      <c r="H595" s="217" t="s">
        <v>58</v>
      </c>
      <c r="I595" s="217" t="s">
        <v>58</v>
      </c>
      <c r="J595" s="217" t="s">
        <v>58</v>
      </c>
      <c r="K595" s="217" t="s">
        <v>58</v>
      </c>
      <c r="L595" s="217"/>
      <c r="M595" s="261"/>
      <c r="N595" s="139"/>
      <c r="O595" s="139"/>
      <c r="P595" s="139"/>
      <c r="Q595" s="139"/>
      <c r="R595" s="139"/>
      <c r="S595" s="139"/>
      <c r="T595" s="139"/>
      <c r="U595" s="139"/>
      <c r="V595" s="139"/>
      <c r="W595" s="139"/>
      <c r="X595" s="139"/>
      <c r="Y595" s="139"/>
      <c r="Z595" s="139"/>
      <c r="AA595" s="139"/>
      <c r="AB595" s="139"/>
      <c r="AC595" s="139"/>
      <c r="AD595" s="139"/>
      <c r="AE595" s="139"/>
      <c r="AF595" s="139"/>
      <c r="AG595" s="139"/>
      <c r="AH595" s="139"/>
      <c r="AI595" s="139"/>
      <c r="AJ595" s="139"/>
    </row>
    <row r="596" spans="1:36" s="140" customFormat="1">
      <c r="A596" s="212"/>
      <c r="B596" s="213"/>
      <c r="C596" s="214" t="s">
        <v>58</v>
      </c>
      <c r="D596" s="215" t="s">
        <v>58</v>
      </c>
      <c r="E596" s="216"/>
      <c r="F596" s="217" t="s">
        <v>58</v>
      </c>
      <c r="G596" s="217" t="s">
        <v>58</v>
      </c>
      <c r="H596" s="217" t="s">
        <v>58</v>
      </c>
      <c r="I596" s="217" t="s">
        <v>58</v>
      </c>
      <c r="J596" s="217" t="s">
        <v>58</v>
      </c>
      <c r="K596" s="217" t="s">
        <v>58</v>
      </c>
      <c r="L596" s="217"/>
      <c r="M596" s="261"/>
      <c r="N596" s="139"/>
      <c r="O596" s="139"/>
      <c r="P596" s="139"/>
      <c r="Q596" s="139"/>
      <c r="R596" s="139"/>
      <c r="S596" s="139"/>
      <c r="T596" s="139"/>
      <c r="U596" s="139"/>
      <c r="V596" s="139"/>
      <c r="W596" s="139"/>
      <c r="X596" s="139"/>
      <c r="Y596" s="139"/>
      <c r="Z596" s="139"/>
      <c r="AA596" s="139"/>
      <c r="AB596" s="139"/>
      <c r="AC596" s="139"/>
      <c r="AD596" s="139"/>
      <c r="AE596" s="139"/>
      <c r="AF596" s="139"/>
      <c r="AG596" s="139"/>
      <c r="AH596" s="139"/>
      <c r="AI596" s="139"/>
      <c r="AJ596" s="139"/>
    </row>
    <row r="597" spans="1:36" s="140" customFormat="1">
      <c r="A597" s="212"/>
      <c r="B597" s="213"/>
      <c r="C597" s="214" t="s">
        <v>58</v>
      </c>
      <c r="D597" s="215" t="s">
        <v>58</v>
      </c>
      <c r="E597" s="216"/>
      <c r="F597" s="217" t="s">
        <v>58</v>
      </c>
      <c r="G597" s="217" t="s">
        <v>58</v>
      </c>
      <c r="H597" s="217" t="s">
        <v>58</v>
      </c>
      <c r="I597" s="217" t="s">
        <v>58</v>
      </c>
      <c r="J597" s="217" t="s">
        <v>58</v>
      </c>
      <c r="K597" s="217" t="s">
        <v>58</v>
      </c>
      <c r="L597" s="217"/>
      <c r="M597" s="261"/>
      <c r="N597" s="139"/>
      <c r="O597" s="139"/>
      <c r="P597" s="139"/>
      <c r="Q597" s="139"/>
      <c r="R597" s="139"/>
      <c r="S597" s="139"/>
      <c r="T597" s="139"/>
      <c r="U597" s="139"/>
      <c r="V597" s="139"/>
      <c r="W597" s="139"/>
      <c r="X597" s="139"/>
      <c r="Y597" s="139"/>
      <c r="Z597" s="139"/>
      <c r="AA597" s="139"/>
      <c r="AB597" s="139"/>
      <c r="AC597" s="139"/>
      <c r="AD597" s="139"/>
      <c r="AE597" s="139"/>
      <c r="AF597" s="139"/>
      <c r="AG597" s="139"/>
      <c r="AH597" s="139"/>
      <c r="AI597" s="139"/>
      <c r="AJ597" s="139"/>
    </row>
    <row r="598" spans="1:36" s="140" customFormat="1">
      <c r="A598" s="212"/>
      <c r="B598" s="213"/>
      <c r="C598" s="214" t="s">
        <v>58</v>
      </c>
      <c r="D598" s="215" t="s">
        <v>58</v>
      </c>
      <c r="E598" s="216"/>
      <c r="F598" s="217" t="s">
        <v>58</v>
      </c>
      <c r="G598" s="217" t="s">
        <v>58</v>
      </c>
      <c r="H598" s="217" t="s">
        <v>58</v>
      </c>
      <c r="I598" s="217" t="s">
        <v>58</v>
      </c>
      <c r="J598" s="217" t="s">
        <v>58</v>
      </c>
      <c r="K598" s="217" t="s">
        <v>58</v>
      </c>
      <c r="L598" s="217"/>
      <c r="M598" s="261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  <c r="Z598" s="139"/>
      <c r="AA598" s="139"/>
      <c r="AB598" s="139"/>
      <c r="AC598" s="139"/>
      <c r="AD598" s="139"/>
      <c r="AE598" s="139"/>
      <c r="AF598" s="139"/>
      <c r="AG598" s="139"/>
      <c r="AH598" s="139"/>
      <c r="AI598" s="139"/>
      <c r="AJ598" s="139"/>
    </row>
    <row r="599" spans="1:36" s="140" customFormat="1">
      <c r="A599" s="212"/>
      <c r="B599" s="213"/>
      <c r="C599" s="214" t="s">
        <v>58</v>
      </c>
      <c r="D599" s="215" t="s">
        <v>58</v>
      </c>
      <c r="E599" s="216"/>
      <c r="F599" s="217" t="s">
        <v>58</v>
      </c>
      <c r="G599" s="217" t="s">
        <v>58</v>
      </c>
      <c r="H599" s="217" t="s">
        <v>58</v>
      </c>
      <c r="I599" s="217" t="s">
        <v>58</v>
      </c>
      <c r="J599" s="217" t="s">
        <v>58</v>
      </c>
      <c r="K599" s="217" t="s">
        <v>58</v>
      </c>
      <c r="L599" s="217"/>
      <c r="M599" s="261"/>
      <c r="N599" s="139"/>
      <c r="O599" s="139"/>
      <c r="P599" s="139"/>
      <c r="Q599" s="139"/>
      <c r="R599" s="139"/>
      <c r="S599" s="139"/>
      <c r="T599" s="139"/>
      <c r="U599" s="139"/>
      <c r="V599" s="139"/>
      <c r="W599" s="139"/>
      <c r="X599" s="139"/>
      <c r="Y599" s="139"/>
      <c r="Z599" s="139"/>
      <c r="AA599" s="139"/>
      <c r="AB599" s="139"/>
      <c r="AC599" s="139"/>
      <c r="AD599" s="139"/>
      <c r="AE599" s="139"/>
      <c r="AF599" s="139"/>
      <c r="AG599" s="139"/>
      <c r="AH599" s="139"/>
      <c r="AI599" s="139"/>
      <c r="AJ599" s="139"/>
    </row>
    <row r="600" spans="1:36" s="140" customFormat="1">
      <c r="A600" s="212"/>
      <c r="B600" s="213"/>
      <c r="C600" s="214" t="s">
        <v>58</v>
      </c>
      <c r="D600" s="215" t="s">
        <v>58</v>
      </c>
      <c r="E600" s="216"/>
      <c r="F600" s="217" t="s">
        <v>58</v>
      </c>
      <c r="G600" s="217" t="s">
        <v>58</v>
      </c>
      <c r="H600" s="217" t="s">
        <v>58</v>
      </c>
      <c r="I600" s="217" t="s">
        <v>58</v>
      </c>
      <c r="J600" s="217" t="s">
        <v>58</v>
      </c>
      <c r="K600" s="217" t="s">
        <v>58</v>
      </c>
      <c r="L600" s="217"/>
      <c r="M600" s="261"/>
      <c r="N600" s="139"/>
      <c r="O600" s="139"/>
      <c r="P600" s="139"/>
      <c r="Q600" s="139"/>
      <c r="R600" s="139"/>
      <c r="S600" s="139"/>
      <c r="T600" s="139"/>
      <c r="U600" s="139"/>
      <c r="V600" s="139"/>
      <c r="W600" s="139"/>
      <c r="X600" s="139"/>
      <c r="Y600" s="139"/>
      <c r="Z600" s="139"/>
      <c r="AA600" s="139"/>
      <c r="AB600" s="139"/>
      <c r="AC600" s="139"/>
      <c r="AD600" s="139"/>
      <c r="AE600" s="139"/>
      <c r="AF600" s="139"/>
      <c r="AG600" s="139"/>
      <c r="AH600" s="139"/>
      <c r="AI600" s="139"/>
      <c r="AJ600" s="139"/>
    </row>
    <row r="601" spans="1:36" s="140" customFormat="1">
      <c r="A601" s="212"/>
      <c r="B601" s="213"/>
      <c r="C601" s="214" t="s">
        <v>58</v>
      </c>
      <c r="D601" s="215" t="s">
        <v>58</v>
      </c>
      <c r="E601" s="216"/>
      <c r="F601" s="217" t="s">
        <v>58</v>
      </c>
      <c r="G601" s="217" t="s">
        <v>58</v>
      </c>
      <c r="H601" s="217" t="s">
        <v>58</v>
      </c>
      <c r="I601" s="217" t="s">
        <v>58</v>
      </c>
      <c r="J601" s="217" t="s">
        <v>58</v>
      </c>
      <c r="K601" s="217" t="s">
        <v>58</v>
      </c>
      <c r="L601" s="217"/>
      <c r="M601" s="261"/>
      <c r="N601" s="139"/>
      <c r="O601" s="139"/>
      <c r="P601" s="139"/>
      <c r="Q601" s="139"/>
      <c r="R601" s="139"/>
      <c r="S601" s="139"/>
      <c r="T601" s="139"/>
      <c r="U601" s="139"/>
      <c r="V601" s="139"/>
      <c r="W601" s="139"/>
      <c r="X601" s="139"/>
      <c r="Y601" s="139"/>
      <c r="Z601" s="139"/>
      <c r="AA601" s="139"/>
      <c r="AB601" s="139"/>
      <c r="AC601" s="139"/>
      <c r="AD601" s="139"/>
      <c r="AE601" s="139"/>
      <c r="AF601" s="139"/>
      <c r="AG601" s="139"/>
      <c r="AH601" s="139"/>
      <c r="AI601" s="139"/>
      <c r="AJ601" s="139"/>
    </row>
    <row r="602" spans="1:36" s="140" customFormat="1">
      <c r="A602" s="212"/>
      <c r="B602" s="213"/>
      <c r="C602" s="214" t="s">
        <v>58</v>
      </c>
      <c r="D602" s="215" t="s">
        <v>58</v>
      </c>
      <c r="E602" s="216"/>
      <c r="F602" s="217" t="s">
        <v>58</v>
      </c>
      <c r="G602" s="217" t="s">
        <v>58</v>
      </c>
      <c r="H602" s="217" t="s">
        <v>58</v>
      </c>
      <c r="I602" s="217" t="s">
        <v>58</v>
      </c>
      <c r="J602" s="217" t="s">
        <v>58</v>
      </c>
      <c r="K602" s="217" t="s">
        <v>58</v>
      </c>
      <c r="L602" s="217"/>
      <c r="M602" s="261"/>
      <c r="N602" s="139"/>
      <c r="O602" s="139"/>
      <c r="P602" s="139"/>
      <c r="Q602" s="139"/>
      <c r="R602" s="139"/>
      <c r="S602" s="139"/>
      <c r="T602" s="139"/>
      <c r="U602" s="139"/>
      <c r="V602" s="139"/>
      <c r="W602" s="139"/>
      <c r="X602" s="139"/>
      <c r="Y602" s="139"/>
      <c r="Z602" s="139"/>
      <c r="AA602" s="139"/>
      <c r="AB602" s="139"/>
      <c r="AC602" s="139"/>
      <c r="AD602" s="139"/>
      <c r="AE602" s="139"/>
      <c r="AF602" s="139"/>
      <c r="AG602" s="139"/>
      <c r="AH602" s="139"/>
      <c r="AI602" s="139"/>
      <c r="AJ602" s="139"/>
    </row>
    <row r="603" spans="1:36" s="140" customFormat="1">
      <c r="A603" s="212"/>
      <c r="B603" s="213"/>
      <c r="C603" s="214" t="s">
        <v>58</v>
      </c>
      <c r="D603" s="215" t="s">
        <v>58</v>
      </c>
      <c r="E603" s="216"/>
      <c r="F603" s="217" t="s">
        <v>58</v>
      </c>
      <c r="G603" s="217" t="s">
        <v>58</v>
      </c>
      <c r="H603" s="217" t="s">
        <v>58</v>
      </c>
      <c r="I603" s="217" t="s">
        <v>58</v>
      </c>
      <c r="J603" s="217" t="s">
        <v>58</v>
      </c>
      <c r="K603" s="217" t="s">
        <v>58</v>
      </c>
      <c r="L603" s="217"/>
      <c r="M603" s="261"/>
      <c r="N603" s="139"/>
      <c r="O603" s="139"/>
      <c r="P603" s="139"/>
      <c r="Q603" s="139"/>
      <c r="R603" s="139"/>
      <c r="S603" s="139"/>
      <c r="T603" s="139"/>
      <c r="U603" s="139"/>
      <c r="V603" s="139"/>
      <c r="W603" s="139"/>
      <c r="X603" s="139"/>
      <c r="Y603" s="139"/>
      <c r="Z603" s="139"/>
      <c r="AA603" s="139"/>
      <c r="AB603" s="139"/>
      <c r="AC603" s="139"/>
      <c r="AD603" s="139"/>
      <c r="AE603" s="139"/>
      <c r="AF603" s="139"/>
      <c r="AG603" s="139"/>
      <c r="AH603" s="139"/>
      <c r="AI603" s="139"/>
      <c r="AJ603" s="139"/>
    </row>
    <row r="604" spans="1:36" s="140" customFormat="1">
      <c r="A604" s="212"/>
      <c r="B604" s="213"/>
      <c r="C604" s="214" t="s">
        <v>58</v>
      </c>
      <c r="D604" s="215" t="s">
        <v>58</v>
      </c>
      <c r="E604" s="216"/>
      <c r="F604" s="217" t="s">
        <v>58</v>
      </c>
      <c r="G604" s="217" t="s">
        <v>58</v>
      </c>
      <c r="H604" s="217" t="s">
        <v>58</v>
      </c>
      <c r="I604" s="217" t="s">
        <v>58</v>
      </c>
      <c r="J604" s="217" t="s">
        <v>58</v>
      </c>
      <c r="K604" s="217" t="s">
        <v>58</v>
      </c>
      <c r="L604" s="217"/>
      <c r="M604" s="261"/>
      <c r="N604" s="139"/>
      <c r="O604" s="139"/>
      <c r="P604" s="139"/>
      <c r="Q604" s="139"/>
      <c r="R604" s="139"/>
      <c r="S604" s="139"/>
      <c r="T604" s="139"/>
      <c r="U604" s="139"/>
      <c r="V604" s="139"/>
      <c r="W604" s="139"/>
      <c r="X604" s="139"/>
      <c r="Y604" s="139"/>
      <c r="Z604" s="139"/>
      <c r="AA604" s="139"/>
      <c r="AB604" s="139"/>
      <c r="AC604" s="139"/>
      <c r="AD604" s="139"/>
      <c r="AE604" s="139"/>
      <c r="AF604" s="139"/>
      <c r="AG604" s="139"/>
      <c r="AH604" s="139"/>
      <c r="AI604" s="139"/>
      <c r="AJ604" s="139"/>
    </row>
    <row r="605" spans="1:36" s="140" customFormat="1">
      <c r="A605" s="212"/>
      <c r="B605" s="213"/>
      <c r="C605" s="214" t="s">
        <v>58</v>
      </c>
      <c r="D605" s="215" t="s">
        <v>58</v>
      </c>
      <c r="E605" s="216"/>
      <c r="F605" s="217" t="s">
        <v>58</v>
      </c>
      <c r="G605" s="217" t="s">
        <v>58</v>
      </c>
      <c r="H605" s="217" t="s">
        <v>58</v>
      </c>
      <c r="I605" s="217" t="s">
        <v>58</v>
      </c>
      <c r="J605" s="217" t="s">
        <v>58</v>
      </c>
      <c r="K605" s="217" t="s">
        <v>58</v>
      </c>
      <c r="L605" s="217"/>
      <c r="M605" s="261"/>
      <c r="N605" s="139"/>
      <c r="O605" s="139"/>
      <c r="P605" s="139"/>
      <c r="Q605" s="139"/>
      <c r="R605" s="139"/>
      <c r="S605" s="139"/>
      <c r="T605" s="139"/>
      <c r="U605" s="139"/>
      <c r="V605" s="139"/>
      <c r="W605" s="139"/>
      <c r="X605" s="139"/>
      <c r="Y605" s="139"/>
      <c r="Z605" s="139"/>
      <c r="AA605" s="139"/>
      <c r="AB605" s="139"/>
      <c r="AC605" s="139"/>
      <c r="AD605" s="139"/>
      <c r="AE605" s="139"/>
      <c r="AF605" s="139"/>
      <c r="AG605" s="139"/>
      <c r="AH605" s="139"/>
      <c r="AI605" s="139"/>
      <c r="AJ605" s="139"/>
    </row>
    <row r="606" spans="1:36" s="140" customFormat="1">
      <c r="A606" s="212"/>
      <c r="B606" s="213"/>
      <c r="C606" s="214" t="s">
        <v>58</v>
      </c>
      <c r="D606" s="215" t="s">
        <v>58</v>
      </c>
      <c r="E606" s="216"/>
      <c r="F606" s="217" t="s">
        <v>58</v>
      </c>
      <c r="G606" s="217" t="s">
        <v>58</v>
      </c>
      <c r="H606" s="217" t="s">
        <v>58</v>
      </c>
      <c r="I606" s="217" t="s">
        <v>58</v>
      </c>
      <c r="J606" s="217" t="s">
        <v>58</v>
      </c>
      <c r="K606" s="217" t="s">
        <v>58</v>
      </c>
      <c r="L606" s="217"/>
      <c r="M606" s="261"/>
      <c r="N606" s="139"/>
      <c r="O606" s="139"/>
      <c r="P606" s="139"/>
      <c r="Q606" s="139"/>
      <c r="R606" s="139"/>
      <c r="S606" s="139"/>
      <c r="T606" s="139"/>
      <c r="U606" s="139"/>
      <c r="V606" s="139"/>
      <c r="W606" s="139"/>
      <c r="X606" s="139"/>
      <c r="Y606" s="139"/>
      <c r="Z606" s="139"/>
      <c r="AA606" s="139"/>
      <c r="AB606" s="139"/>
      <c r="AC606" s="139"/>
      <c r="AD606" s="139"/>
      <c r="AE606" s="139"/>
      <c r="AF606" s="139"/>
      <c r="AG606" s="139"/>
      <c r="AH606" s="139"/>
      <c r="AI606" s="139"/>
      <c r="AJ606" s="139"/>
    </row>
    <row r="607" spans="1:36" s="140" customFormat="1">
      <c r="A607" s="212"/>
      <c r="B607" s="213"/>
      <c r="C607" s="214" t="s">
        <v>58</v>
      </c>
      <c r="D607" s="215" t="s">
        <v>58</v>
      </c>
      <c r="E607" s="216"/>
      <c r="F607" s="217" t="s">
        <v>58</v>
      </c>
      <c r="G607" s="217" t="s">
        <v>58</v>
      </c>
      <c r="H607" s="217" t="s">
        <v>58</v>
      </c>
      <c r="I607" s="217" t="s">
        <v>58</v>
      </c>
      <c r="J607" s="217" t="s">
        <v>58</v>
      </c>
      <c r="K607" s="217" t="s">
        <v>58</v>
      </c>
      <c r="L607" s="217"/>
      <c r="M607" s="261"/>
      <c r="N607" s="139"/>
      <c r="O607" s="139"/>
      <c r="P607" s="139"/>
      <c r="Q607" s="139"/>
      <c r="R607" s="139"/>
      <c r="S607" s="139"/>
      <c r="T607" s="139"/>
      <c r="U607" s="139"/>
      <c r="V607" s="139"/>
      <c r="W607" s="139"/>
      <c r="X607" s="139"/>
      <c r="Y607" s="139"/>
      <c r="Z607" s="139"/>
      <c r="AA607" s="139"/>
      <c r="AB607" s="139"/>
      <c r="AC607" s="139"/>
      <c r="AD607" s="139"/>
      <c r="AE607" s="139"/>
      <c r="AF607" s="139"/>
      <c r="AG607" s="139"/>
      <c r="AH607" s="139"/>
      <c r="AI607" s="139"/>
      <c r="AJ607" s="139"/>
    </row>
    <row r="608" spans="1:36" s="140" customFormat="1">
      <c r="A608" s="212"/>
      <c r="B608" s="213"/>
      <c r="C608" s="214" t="s">
        <v>58</v>
      </c>
      <c r="D608" s="215" t="s">
        <v>58</v>
      </c>
      <c r="E608" s="216"/>
      <c r="F608" s="217" t="s">
        <v>58</v>
      </c>
      <c r="G608" s="217" t="s">
        <v>58</v>
      </c>
      <c r="H608" s="217" t="s">
        <v>58</v>
      </c>
      <c r="I608" s="217" t="s">
        <v>58</v>
      </c>
      <c r="J608" s="217" t="s">
        <v>58</v>
      </c>
      <c r="K608" s="217" t="s">
        <v>58</v>
      </c>
      <c r="L608" s="217"/>
      <c r="M608" s="261"/>
      <c r="N608" s="139"/>
      <c r="O608" s="139"/>
      <c r="P608" s="139"/>
      <c r="Q608" s="139"/>
      <c r="R608" s="139"/>
      <c r="S608" s="139"/>
      <c r="T608" s="139"/>
      <c r="U608" s="139"/>
      <c r="V608" s="139"/>
      <c r="W608" s="139"/>
      <c r="X608" s="139"/>
      <c r="Y608" s="139"/>
      <c r="Z608" s="139"/>
      <c r="AA608" s="139"/>
      <c r="AB608" s="139"/>
      <c r="AC608" s="139"/>
      <c r="AD608" s="139"/>
      <c r="AE608" s="139"/>
      <c r="AF608" s="139"/>
      <c r="AG608" s="139"/>
      <c r="AH608" s="139"/>
      <c r="AI608" s="139"/>
      <c r="AJ608" s="139"/>
    </row>
    <row r="609" spans="1:36" s="140" customFormat="1">
      <c r="A609" s="212"/>
      <c r="B609" s="213"/>
      <c r="C609" s="214" t="s">
        <v>58</v>
      </c>
      <c r="D609" s="215" t="s">
        <v>58</v>
      </c>
      <c r="E609" s="216"/>
      <c r="F609" s="217" t="s">
        <v>58</v>
      </c>
      <c r="G609" s="217" t="s">
        <v>58</v>
      </c>
      <c r="H609" s="217" t="s">
        <v>58</v>
      </c>
      <c r="I609" s="217" t="s">
        <v>58</v>
      </c>
      <c r="J609" s="217" t="s">
        <v>58</v>
      </c>
      <c r="K609" s="217" t="s">
        <v>58</v>
      </c>
      <c r="L609" s="217"/>
      <c r="M609" s="261"/>
      <c r="N609" s="139"/>
      <c r="O609" s="139"/>
      <c r="P609" s="139"/>
      <c r="Q609" s="139"/>
      <c r="R609" s="139"/>
      <c r="S609" s="139"/>
      <c r="T609" s="139"/>
      <c r="U609" s="139"/>
      <c r="V609" s="139"/>
      <c r="W609" s="139"/>
      <c r="X609" s="139"/>
      <c r="Y609" s="139"/>
      <c r="Z609" s="139"/>
      <c r="AA609" s="139"/>
      <c r="AB609" s="139"/>
      <c r="AC609" s="139"/>
      <c r="AD609" s="139"/>
      <c r="AE609" s="139"/>
      <c r="AF609" s="139"/>
      <c r="AG609" s="139"/>
      <c r="AH609" s="139"/>
      <c r="AI609" s="139"/>
      <c r="AJ609" s="139"/>
    </row>
    <row r="610" spans="1:36" s="140" customFormat="1">
      <c r="A610" s="212"/>
      <c r="B610" s="213"/>
      <c r="C610" s="214" t="s">
        <v>58</v>
      </c>
      <c r="D610" s="215" t="s">
        <v>58</v>
      </c>
      <c r="E610" s="216"/>
      <c r="F610" s="217" t="s">
        <v>58</v>
      </c>
      <c r="G610" s="217" t="s">
        <v>58</v>
      </c>
      <c r="H610" s="217" t="s">
        <v>58</v>
      </c>
      <c r="I610" s="217" t="s">
        <v>58</v>
      </c>
      <c r="J610" s="217" t="s">
        <v>58</v>
      </c>
      <c r="K610" s="217" t="s">
        <v>58</v>
      </c>
      <c r="L610" s="217"/>
      <c r="M610" s="261"/>
      <c r="N610" s="139"/>
      <c r="O610" s="139"/>
      <c r="P610" s="139"/>
      <c r="Q610" s="139"/>
      <c r="R610" s="139"/>
      <c r="S610" s="139"/>
      <c r="T610" s="139"/>
      <c r="U610" s="139"/>
      <c r="V610" s="139"/>
      <c r="W610" s="139"/>
      <c r="X610" s="139"/>
      <c r="Y610" s="139"/>
      <c r="Z610" s="139"/>
      <c r="AA610" s="139"/>
      <c r="AB610" s="139"/>
      <c r="AC610" s="139"/>
      <c r="AD610" s="139"/>
      <c r="AE610" s="139"/>
      <c r="AF610" s="139"/>
      <c r="AG610" s="139"/>
      <c r="AH610" s="139"/>
      <c r="AI610" s="139"/>
      <c r="AJ610" s="139"/>
    </row>
    <row r="611" spans="1:36" s="140" customFormat="1">
      <c r="A611" s="212"/>
      <c r="B611" s="213"/>
      <c r="C611" s="214" t="s">
        <v>58</v>
      </c>
      <c r="D611" s="215" t="s">
        <v>58</v>
      </c>
      <c r="E611" s="216"/>
      <c r="F611" s="217" t="s">
        <v>58</v>
      </c>
      <c r="G611" s="217" t="s">
        <v>58</v>
      </c>
      <c r="H611" s="217" t="s">
        <v>58</v>
      </c>
      <c r="I611" s="217" t="s">
        <v>58</v>
      </c>
      <c r="J611" s="217" t="s">
        <v>58</v>
      </c>
      <c r="K611" s="217" t="s">
        <v>58</v>
      </c>
      <c r="L611" s="217"/>
      <c r="M611" s="261"/>
      <c r="N611" s="139"/>
      <c r="O611" s="139"/>
      <c r="P611" s="139"/>
      <c r="Q611" s="139"/>
      <c r="R611" s="139"/>
      <c r="S611" s="139"/>
      <c r="T611" s="139"/>
      <c r="U611" s="139"/>
      <c r="V611" s="139"/>
      <c r="W611" s="139"/>
      <c r="X611" s="139"/>
      <c r="Y611" s="139"/>
      <c r="Z611" s="139"/>
      <c r="AA611" s="139"/>
      <c r="AB611" s="139"/>
      <c r="AC611" s="139"/>
      <c r="AD611" s="139"/>
      <c r="AE611" s="139"/>
      <c r="AF611" s="139"/>
      <c r="AG611" s="139"/>
      <c r="AH611" s="139"/>
      <c r="AI611" s="139"/>
      <c r="AJ611" s="139"/>
    </row>
    <row r="612" spans="1:36" s="140" customFormat="1">
      <c r="A612" s="212"/>
      <c r="B612" s="213"/>
      <c r="C612" s="214" t="s">
        <v>58</v>
      </c>
      <c r="D612" s="215" t="s">
        <v>58</v>
      </c>
      <c r="E612" s="216"/>
      <c r="F612" s="217" t="s">
        <v>58</v>
      </c>
      <c r="G612" s="217" t="s">
        <v>58</v>
      </c>
      <c r="H612" s="217" t="s">
        <v>58</v>
      </c>
      <c r="I612" s="217" t="s">
        <v>58</v>
      </c>
      <c r="J612" s="217" t="s">
        <v>58</v>
      </c>
      <c r="K612" s="217" t="s">
        <v>58</v>
      </c>
      <c r="L612" s="217"/>
      <c r="M612" s="261"/>
      <c r="N612" s="139"/>
      <c r="O612" s="139"/>
      <c r="P612" s="139"/>
      <c r="Q612" s="139"/>
      <c r="R612" s="139"/>
      <c r="S612" s="139"/>
      <c r="T612" s="139"/>
      <c r="U612" s="139"/>
      <c r="V612" s="139"/>
      <c r="W612" s="139"/>
      <c r="X612" s="139"/>
      <c r="Y612" s="139"/>
      <c r="Z612" s="139"/>
      <c r="AA612" s="139"/>
      <c r="AB612" s="139"/>
      <c r="AC612" s="139"/>
      <c r="AD612" s="139"/>
      <c r="AE612" s="139"/>
      <c r="AF612" s="139"/>
      <c r="AG612" s="139"/>
      <c r="AH612" s="139"/>
      <c r="AI612" s="139"/>
      <c r="AJ612" s="139"/>
    </row>
    <row r="613" spans="1:36" s="140" customFormat="1">
      <c r="A613" s="212"/>
      <c r="B613" s="213"/>
      <c r="C613" s="214" t="s">
        <v>58</v>
      </c>
      <c r="D613" s="215" t="s">
        <v>58</v>
      </c>
      <c r="E613" s="216"/>
      <c r="F613" s="217" t="s">
        <v>58</v>
      </c>
      <c r="G613" s="217" t="s">
        <v>58</v>
      </c>
      <c r="H613" s="217" t="s">
        <v>58</v>
      </c>
      <c r="I613" s="217" t="s">
        <v>58</v>
      </c>
      <c r="J613" s="217" t="s">
        <v>58</v>
      </c>
      <c r="K613" s="217" t="s">
        <v>58</v>
      </c>
      <c r="L613" s="217"/>
      <c r="M613" s="261"/>
      <c r="N613" s="139"/>
      <c r="O613" s="139"/>
      <c r="P613" s="139"/>
      <c r="Q613" s="139"/>
      <c r="R613" s="139"/>
      <c r="S613" s="139"/>
      <c r="T613" s="139"/>
      <c r="U613" s="139"/>
      <c r="V613" s="139"/>
      <c r="W613" s="139"/>
      <c r="X613" s="139"/>
      <c r="Y613" s="139"/>
      <c r="Z613" s="139"/>
      <c r="AA613" s="139"/>
      <c r="AB613" s="139"/>
      <c r="AC613" s="139"/>
      <c r="AD613" s="139"/>
      <c r="AE613" s="139"/>
      <c r="AF613" s="139"/>
      <c r="AG613" s="139"/>
      <c r="AH613" s="139"/>
      <c r="AI613" s="139"/>
      <c r="AJ613" s="139"/>
    </row>
    <row r="614" spans="1:36" s="140" customFormat="1">
      <c r="A614" s="212"/>
      <c r="B614" s="213"/>
      <c r="C614" s="214" t="s">
        <v>58</v>
      </c>
      <c r="D614" s="215" t="s">
        <v>58</v>
      </c>
      <c r="E614" s="216"/>
      <c r="F614" s="217" t="s">
        <v>58</v>
      </c>
      <c r="G614" s="217" t="s">
        <v>58</v>
      </c>
      <c r="H614" s="217" t="s">
        <v>58</v>
      </c>
      <c r="I614" s="217" t="s">
        <v>58</v>
      </c>
      <c r="J614" s="217" t="s">
        <v>58</v>
      </c>
      <c r="K614" s="217" t="s">
        <v>58</v>
      </c>
      <c r="L614" s="217"/>
      <c r="M614" s="261"/>
      <c r="N614" s="139"/>
      <c r="O614" s="139"/>
      <c r="P614" s="139"/>
      <c r="Q614" s="139"/>
      <c r="R614" s="139"/>
      <c r="S614" s="139"/>
      <c r="T614" s="139"/>
      <c r="U614" s="139"/>
      <c r="V614" s="139"/>
      <c r="W614" s="139"/>
      <c r="X614" s="139"/>
      <c r="Y614" s="139"/>
      <c r="Z614" s="139"/>
      <c r="AA614" s="139"/>
      <c r="AB614" s="139"/>
      <c r="AC614" s="139"/>
      <c r="AD614" s="139"/>
      <c r="AE614" s="139"/>
      <c r="AF614" s="139"/>
      <c r="AG614" s="139"/>
      <c r="AH614" s="139"/>
      <c r="AI614" s="139"/>
      <c r="AJ614" s="139"/>
    </row>
    <row r="615" spans="1:36" s="140" customFormat="1">
      <c r="A615" s="212"/>
      <c r="B615" s="213"/>
      <c r="C615" s="214" t="s">
        <v>58</v>
      </c>
      <c r="D615" s="215" t="s">
        <v>58</v>
      </c>
      <c r="E615" s="216"/>
      <c r="F615" s="217" t="s">
        <v>58</v>
      </c>
      <c r="G615" s="217" t="s">
        <v>58</v>
      </c>
      <c r="H615" s="217" t="s">
        <v>58</v>
      </c>
      <c r="I615" s="217" t="s">
        <v>58</v>
      </c>
      <c r="J615" s="217" t="s">
        <v>58</v>
      </c>
      <c r="K615" s="217" t="s">
        <v>58</v>
      </c>
      <c r="L615" s="217"/>
      <c r="M615" s="261"/>
      <c r="N615" s="139"/>
      <c r="O615" s="139"/>
      <c r="P615" s="139"/>
      <c r="Q615" s="139"/>
      <c r="R615" s="139"/>
      <c r="S615" s="139"/>
      <c r="T615" s="139"/>
      <c r="U615" s="139"/>
      <c r="V615" s="139"/>
      <c r="W615" s="139"/>
      <c r="X615" s="139"/>
      <c r="Y615" s="139"/>
      <c r="Z615" s="139"/>
      <c r="AA615" s="139"/>
      <c r="AB615" s="139"/>
      <c r="AC615" s="139"/>
      <c r="AD615" s="139"/>
      <c r="AE615" s="139"/>
      <c r="AF615" s="139"/>
      <c r="AG615" s="139"/>
      <c r="AH615" s="139"/>
      <c r="AI615" s="139"/>
      <c r="AJ615" s="139"/>
    </row>
    <row r="616" spans="1:36" s="140" customFormat="1">
      <c r="A616" s="212"/>
      <c r="B616" s="213"/>
      <c r="C616" s="214" t="s">
        <v>58</v>
      </c>
      <c r="D616" s="215" t="s">
        <v>58</v>
      </c>
      <c r="E616" s="216"/>
      <c r="F616" s="217" t="s">
        <v>58</v>
      </c>
      <c r="G616" s="217" t="s">
        <v>58</v>
      </c>
      <c r="H616" s="217" t="s">
        <v>58</v>
      </c>
      <c r="I616" s="217" t="s">
        <v>58</v>
      </c>
      <c r="J616" s="217" t="s">
        <v>58</v>
      </c>
      <c r="K616" s="217" t="s">
        <v>58</v>
      </c>
      <c r="L616" s="217"/>
      <c r="M616" s="261"/>
      <c r="N616" s="139"/>
      <c r="O616" s="139"/>
      <c r="P616" s="139"/>
      <c r="Q616" s="139"/>
      <c r="R616" s="139"/>
      <c r="S616" s="139"/>
      <c r="T616" s="139"/>
      <c r="U616" s="139"/>
      <c r="V616" s="139"/>
      <c r="W616" s="139"/>
      <c r="X616" s="139"/>
      <c r="Y616" s="139"/>
      <c r="Z616" s="139"/>
      <c r="AA616" s="139"/>
      <c r="AB616" s="139"/>
      <c r="AC616" s="139"/>
      <c r="AD616" s="139"/>
      <c r="AE616" s="139"/>
      <c r="AF616" s="139"/>
      <c r="AG616" s="139"/>
      <c r="AH616" s="139"/>
      <c r="AI616" s="139"/>
      <c r="AJ616" s="139"/>
    </row>
    <row r="617" spans="1:36" s="140" customFormat="1">
      <c r="A617" s="212"/>
      <c r="B617" s="213"/>
      <c r="C617" s="214" t="s">
        <v>58</v>
      </c>
      <c r="D617" s="215" t="s">
        <v>58</v>
      </c>
      <c r="E617" s="216"/>
      <c r="F617" s="217" t="s">
        <v>58</v>
      </c>
      <c r="G617" s="217" t="s">
        <v>58</v>
      </c>
      <c r="H617" s="217" t="s">
        <v>58</v>
      </c>
      <c r="I617" s="217" t="s">
        <v>58</v>
      </c>
      <c r="J617" s="217" t="s">
        <v>58</v>
      </c>
      <c r="K617" s="217" t="s">
        <v>58</v>
      </c>
      <c r="L617" s="217"/>
      <c r="M617" s="261"/>
      <c r="N617" s="139"/>
      <c r="O617" s="139"/>
      <c r="P617" s="139"/>
      <c r="Q617" s="139"/>
      <c r="R617" s="139"/>
      <c r="S617" s="139"/>
      <c r="T617" s="139"/>
      <c r="U617" s="139"/>
      <c r="V617" s="139"/>
      <c r="W617" s="139"/>
      <c r="X617" s="139"/>
      <c r="Y617" s="139"/>
      <c r="Z617" s="139"/>
      <c r="AA617" s="139"/>
      <c r="AB617" s="139"/>
      <c r="AC617" s="139"/>
      <c r="AD617" s="139"/>
      <c r="AE617" s="139"/>
      <c r="AF617" s="139"/>
      <c r="AG617" s="139"/>
      <c r="AH617" s="139"/>
      <c r="AI617" s="139"/>
      <c r="AJ617" s="139"/>
    </row>
    <row r="618" spans="1:36" s="140" customFormat="1">
      <c r="A618" s="212"/>
      <c r="B618" s="213"/>
      <c r="C618" s="214" t="s">
        <v>58</v>
      </c>
      <c r="D618" s="215" t="s">
        <v>58</v>
      </c>
      <c r="E618" s="216"/>
      <c r="F618" s="217" t="s">
        <v>58</v>
      </c>
      <c r="G618" s="217" t="s">
        <v>58</v>
      </c>
      <c r="H618" s="217" t="s">
        <v>58</v>
      </c>
      <c r="I618" s="217" t="s">
        <v>58</v>
      </c>
      <c r="J618" s="217" t="s">
        <v>58</v>
      </c>
      <c r="K618" s="217" t="s">
        <v>58</v>
      </c>
      <c r="L618" s="217"/>
      <c r="M618" s="261"/>
      <c r="N618" s="139"/>
      <c r="O618" s="139"/>
      <c r="P618" s="139"/>
      <c r="Q618" s="139"/>
      <c r="R618" s="139"/>
      <c r="S618" s="139"/>
      <c r="T618" s="139"/>
      <c r="U618" s="139"/>
      <c r="V618" s="139"/>
      <c r="W618" s="139"/>
      <c r="X618" s="139"/>
      <c r="Y618" s="139"/>
      <c r="Z618" s="139"/>
      <c r="AA618" s="139"/>
      <c r="AB618" s="139"/>
      <c r="AC618" s="139"/>
      <c r="AD618" s="139"/>
      <c r="AE618" s="139"/>
      <c r="AF618" s="139"/>
      <c r="AG618" s="139"/>
      <c r="AH618" s="139"/>
      <c r="AI618" s="139"/>
      <c r="AJ618" s="139"/>
    </row>
    <row r="619" spans="1:36" s="140" customFormat="1">
      <c r="A619" s="212"/>
      <c r="B619" s="213"/>
      <c r="C619" s="214" t="s">
        <v>58</v>
      </c>
      <c r="D619" s="215" t="s">
        <v>58</v>
      </c>
      <c r="E619" s="216"/>
      <c r="F619" s="217" t="s">
        <v>58</v>
      </c>
      <c r="G619" s="217" t="s">
        <v>58</v>
      </c>
      <c r="H619" s="217" t="s">
        <v>58</v>
      </c>
      <c r="I619" s="217" t="s">
        <v>58</v>
      </c>
      <c r="J619" s="217" t="s">
        <v>58</v>
      </c>
      <c r="K619" s="217" t="s">
        <v>58</v>
      </c>
      <c r="L619" s="217"/>
      <c r="M619" s="261"/>
      <c r="N619" s="139"/>
      <c r="O619" s="139"/>
      <c r="P619" s="139"/>
      <c r="Q619" s="139"/>
      <c r="R619" s="139"/>
      <c r="S619" s="139"/>
      <c r="T619" s="139"/>
      <c r="U619" s="139"/>
      <c r="V619" s="139"/>
      <c r="W619" s="139"/>
      <c r="X619" s="139"/>
      <c r="Y619" s="139"/>
      <c r="Z619" s="139"/>
      <c r="AA619" s="139"/>
      <c r="AB619" s="139"/>
      <c r="AC619" s="139"/>
      <c r="AD619" s="139"/>
      <c r="AE619" s="139"/>
      <c r="AF619" s="139"/>
      <c r="AG619" s="139"/>
      <c r="AH619" s="139"/>
      <c r="AI619" s="139"/>
      <c r="AJ619" s="139"/>
    </row>
    <row r="620" spans="1:36" s="140" customFormat="1">
      <c r="A620" s="212"/>
      <c r="B620" s="213"/>
      <c r="C620" s="214" t="s">
        <v>58</v>
      </c>
      <c r="D620" s="215" t="s">
        <v>58</v>
      </c>
      <c r="E620" s="216"/>
      <c r="F620" s="217" t="s">
        <v>58</v>
      </c>
      <c r="G620" s="217" t="s">
        <v>58</v>
      </c>
      <c r="H620" s="217" t="s">
        <v>58</v>
      </c>
      <c r="I620" s="217" t="s">
        <v>58</v>
      </c>
      <c r="J620" s="217" t="s">
        <v>58</v>
      </c>
      <c r="K620" s="217" t="s">
        <v>58</v>
      </c>
      <c r="L620" s="217"/>
      <c r="M620" s="261"/>
      <c r="N620" s="139"/>
      <c r="O620" s="139"/>
      <c r="P620" s="139"/>
      <c r="Q620" s="139"/>
      <c r="R620" s="139"/>
      <c r="S620" s="139"/>
      <c r="T620" s="139"/>
      <c r="U620" s="139"/>
      <c r="V620" s="139"/>
      <c r="W620" s="139"/>
      <c r="X620" s="139"/>
      <c r="Y620" s="139"/>
      <c r="Z620" s="139"/>
      <c r="AA620" s="139"/>
      <c r="AB620" s="139"/>
      <c r="AC620" s="139"/>
      <c r="AD620" s="139"/>
      <c r="AE620" s="139"/>
      <c r="AF620" s="139"/>
      <c r="AG620" s="139"/>
      <c r="AH620" s="139"/>
      <c r="AI620" s="139"/>
      <c r="AJ620" s="139"/>
    </row>
    <row r="621" spans="1:36" s="140" customFormat="1">
      <c r="A621" s="212"/>
      <c r="B621" s="213"/>
      <c r="C621" s="214" t="s">
        <v>58</v>
      </c>
      <c r="D621" s="215" t="s">
        <v>58</v>
      </c>
      <c r="E621" s="216"/>
      <c r="F621" s="217" t="s">
        <v>58</v>
      </c>
      <c r="G621" s="217" t="s">
        <v>58</v>
      </c>
      <c r="H621" s="217" t="s">
        <v>58</v>
      </c>
      <c r="I621" s="217" t="s">
        <v>58</v>
      </c>
      <c r="J621" s="217" t="s">
        <v>58</v>
      </c>
      <c r="K621" s="217" t="s">
        <v>58</v>
      </c>
      <c r="L621" s="217"/>
      <c r="M621" s="261"/>
      <c r="N621" s="139"/>
      <c r="O621" s="139"/>
      <c r="P621" s="139"/>
      <c r="Q621" s="139"/>
      <c r="R621" s="139"/>
      <c r="S621" s="139"/>
      <c r="T621" s="139"/>
      <c r="U621" s="139"/>
      <c r="V621" s="139"/>
      <c r="W621" s="139"/>
      <c r="X621" s="139"/>
      <c r="Y621" s="139"/>
      <c r="Z621" s="139"/>
      <c r="AA621" s="139"/>
      <c r="AB621" s="139"/>
      <c r="AC621" s="139"/>
      <c r="AD621" s="139"/>
      <c r="AE621" s="139"/>
      <c r="AF621" s="139"/>
      <c r="AG621" s="139"/>
      <c r="AH621" s="139"/>
      <c r="AI621" s="139"/>
      <c r="AJ621" s="139"/>
    </row>
    <row r="622" spans="1:36" s="140" customFormat="1">
      <c r="A622" s="212"/>
      <c r="B622" s="213"/>
      <c r="C622" s="214" t="s">
        <v>58</v>
      </c>
      <c r="D622" s="215" t="s">
        <v>58</v>
      </c>
      <c r="E622" s="216"/>
      <c r="F622" s="217" t="s">
        <v>58</v>
      </c>
      <c r="G622" s="217" t="s">
        <v>58</v>
      </c>
      <c r="H622" s="217" t="s">
        <v>58</v>
      </c>
      <c r="I622" s="217" t="s">
        <v>58</v>
      </c>
      <c r="J622" s="217" t="s">
        <v>58</v>
      </c>
      <c r="K622" s="217" t="s">
        <v>58</v>
      </c>
      <c r="L622" s="217"/>
      <c r="M622" s="261"/>
      <c r="N622" s="139"/>
      <c r="O622" s="139"/>
      <c r="P622" s="139"/>
      <c r="Q622" s="139"/>
      <c r="R622" s="139"/>
      <c r="S622" s="139"/>
      <c r="T622" s="139"/>
      <c r="U622" s="139"/>
      <c r="V622" s="139"/>
      <c r="W622" s="139"/>
      <c r="X622" s="139"/>
      <c r="Y622" s="139"/>
      <c r="Z622" s="139"/>
      <c r="AA622" s="139"/>
      <c r="AB622" s="139"/>
      <c r="AC622" s="139"/>
      <c r="AD622" s="139"/>
      <c r="AE622" s="139"/>
      <c r="AF622" s="139"/>
      <c r="AG622" s="139"/>
      <c r="AH622" s="139"/>
      <c r="AI622" s="139"/>
      <c r="AJ622" s="139"/>
    </row>
    <row r="623" spans="1:36" s="140" customFormat="1">
      <c r="A623" s="212"/>
      <c r="B623" s="213"/>
      <c r="C623" s="214" t="s">
        <v>58</v>
      </c>
      <c r="D623" s="215" t="s">
        <v>58</v>
      </c>
      <c r="E623" s="216"/>
      <c r="F623" s="217" t="s">
        <v>58</v>
      </c>
      <c r="G623" s="217" t="s">
        <v>58</v>
      </c>
      <c r="H623" s="217" t="s">
        <v>58</v>
      </c>
      <c r="I623" s="217" t="s">
        <v>58</v>
      </c>
      <c r="J623" s="217" t="s">
        <v>58</v>
      </c>
      <c r="K623" s="217" t="s">
        <v>58</v>
      </c>
      <c r="L623" s="217"/>
      <c r="M623" s="261"/>
      <c r="N623" s="139"/>
      <c r="O623" s="139"/>
      <c r="P623" s="139"/>
      <c r="Q623" s="139"/>
      <c r="R623" s="139"/>
      <c r="S623" s="139"/>
      <c r="T623" s="139"/>
      <c r="U623" s="139"/>
      <c r="V623" s="139"/>
      <c r="W623" s="139"/>
      <c r="X623" s="139"/>
      <c r="Y623" s="139"/>
      <c r="Z623" s="139"/>
      <c r="AA623" s="139"/>
      <c r="AB623" s="139"/>
      <c r="AC623" s="139"/>
      <c r="AD623" s="139"/>
      <c r="AE623" s="139"/>
      <c r="AF623" s="139"/>
      <c r="AG623" s="139"/>
      <c r="AH623" s="139"/>
      <c r="AI623" s="139"/>
      <c r="AJ623" s="139"/>
    </row>
    <row r="624" spans="1:36" s="140" customFormat="1">
      <c r="A624" s="212"/>
      <c r="B624" s="213"/>
      <c r="C624" s="214" t="s">
        <v>58</v>
      </c>
      <c r="D624" s="215" t="s">
        <v>58</v>
      </c>
      <c r="E624" s="216"/>
      <c r="F624" s="217" t="s">
        <v>58</v>
      </c>
      <c r="G624" s="217" t="s">
        <v>58</v>
      </c>
      <c r="H624" s="217" t="s">
        <v>58</v>
      </c>
      <c r="I624" s="217" t="s">
        <v>58</v>
      </c>
      <c r="J624" s="217" t="s">
        <v>58</v>
      </c>
      <c r="K624" s="217" t="s">
        <v>58</v>
      </c>
      <c r="L624" s="217"/>
      <c r="M624" s="261"/>
      <c r="N624" s="139"/>
      <c r="O624" s="139"/>
      <c r="P624" s="139"/>
      <c r="Q624" s="139"/>
      <c r="R624" s="139"/>
      <c r="S624" s="139"/>
      <c r="T624" s="139"/>
      <c r="U624" s="139"/>
      <c r="V624" s="139"/>
      <c r="W624" s="139"/>
      <c r="X624" s="139"/>
      <c r="Y624" s="139"/>
      <c r="Z624" s="139"/>
      <c r="AA624" s="139"/>
      <c r="AB624" s="139"/>
      <c r="AC624" s="139"/>
      <c r="AD624" s="139"/>
      <c r="AE624" s="139"/>
      <c r="AF624" s="139"/>
      <c r="AG624" s="139"/>
      <c r="AH624" s="139"/>
      <c r="AI624" s="139"/>
      <c r="AJ624" s="139"/>
    </row>
    <row r="625" spans="1:36" s="140" customFormat="1">
      <c r="A625" s="212"/>
      <c r="B625" s="213"/>
      <c r="C625" s="214" t="s">
        <v>58</v>
      </c>
      <c r="D625" s="215" t="s">
        <v>58</v>
      </c>
      <c r="E625" s="216"/>
      <c r="F625" s="217" t="s">
        <v>58</v>
      </c>
      <c r="G625" s="217" t="s">
        <v>58</v>
      </c>
      <c r="H625" s="217" t="s">
        <v>58</v>
      </c>
      <c r="I625" s="217" t="s">
        <v>58</v>
      </c>
      <c r="J625" s="217" t="s">
        <v>58</v>
      </c>
      <c r="K625" s="217" t="s">
        <v>58</v>
      </c>
      <c r="L625" s="217"/>
      <c r="M625" s="261"/>
      <c r="N625" s="139"/>
      <c r="O625" s="139"/>
      <c r="P625" s="139"/>
      <c r="Q625" s="139"/>
      <c r="R625" s="139"/>
      <c r="S625" s="139"/>
      <c r="T625" s="139"/>
      <c r="U625" s="139"/>
      <c r="V625" s="139"/>
      <c r="W625" s="139"/>
      <c r="X625" s="139"/>
      <c r="Y625" s="139"/>
      <c r="Z625" s="139"/>
      <c r="AA625" s="139"/>
      <c r="AB625" s="139"/>
      <c r="AC625" s="139"/>
      <c r="AD625" s="139"/>
      <c r="AE625" s="139"/>
      <c r="AF625" s="139"/>
      <c r="AG625" s="139"/>
      <c r="AH625" s="139"/>
      <c r="AI625" s="139"/>
      <c r="AJ625" s="139"/>
    </row>
    <row r="626" spans="1:36" s="140" customFormat="1">
      <c r="A626" s="212"/>
      <c r="B626" s="213"/>
      <c r="C626" s="214" t="s">
        <v>58</v>
      </c>
      <c r="D626" s="215" t="s">
        <v>58</v>
      </c>
      <c r="E626" s="216"/>
      <c r="F626" s="217" t="s">
        <v>58</v>
      </c>
      <c r="G626" s="217" t="s">
        <v>58</v>
      </c>
      <c r="H626" s="217" t="s">
        <v>58</v>
      </c>
      <c r="I626" s="217" t="s">
        <v>58</v>
      </c>
      <c r="J626" s="217" t="s">
        <v>58</v>
      </c>
      <c r="K626" s="217" t="s">
        <v>58</v>
      </c>
      <c r="L626" s="217"/>
      <c r="M626" s="261"/>
      <c r="N626" s="139"/>
      <c r="O626" s="139"/>
      <c r="P626" s="139"/>
      <c r="Q626" s="139"/>
      <c r="R626" s="139"/>
      <c r="S626" s="139"/>
      <c r="T626" s="139"/>
      <c r="U626" s="139"/>
      <c r="V626" s="139"/>
      <c r="W626" s="139"/>
      <c r="X626" s="139"/>
      <c r="Y626" s="139"/>
      <c r="Z626" s="139"/>
      <c r="AA626" s="139"/>
      <c r="AB626" s="139"/>
      <c r="AC626" s="139"/>
      <c r="AD626" s="139"/>
      <c r="AE626" s="139"/>
      <c r="AF626" s="139"/>
      <c r="AG626" s="139"/>
      <c r="AH626" s="139"/>
      <c r="AI626" s="139"/>
      <c r="AJ626" s="139"/>
    </row>
    <row r="627" spans="1:36" s="140" customFormat="1">
      <c r="A627" s="212"/>
      <c r="B627" s="213"/>
      <c r="C627" s="214" t="s">
        <v>58</v>
      </c>
      <c r="D627" s="215" t="s">
        <v>58</v>
      </c>
      <c r="E627" s="216"/>
      <c r="F627" s="217" t="s">
        <v>58</v>
      </c>
      <c r="G627" s="217" t="s">
        <v>58</v>
      </c>
      <c r="H627" s="217" t="s">
        <v>58</v>
      </c>
      <c r="I627" s="217" t="s">
        <v>58</v>
      </c>
      <c r="J627" s="217" t="s">
        <v>58</v>
      </c>
      <c r="K627" s="217" t="s">
        <v>58</v>
      </c>
      <c r="L627" s="217"/>
      <c r="M627" s="261"/>
      <c r="N627" s="139"/>
      <c r="O627" s="139"/>
      <c r="P627" s="139"/>
      <c r="Q627" s="139"/>
      <c r="R627" s="139"/>
      <c r="S627" s="139"/>
      <c r="T627" s="139"/>
      <c r="U627" s="139"/>
      <c r="V627" s="139"/>
      <c r="W627" s="139"/>
      <c r="X627" s="139"/>
      <c r="Y627" s="139"/>
      <c r="Z627" s="139"/>
      <c r="AA627" s="139"/>
      <c r="AB627" s="139"/>
      <c r="AC627" s="139"/>
      <c r="AD627" s="139"/>
      <c r="AE627" s="139"/>
      <c r="AF627" s="139"/>
      <c r="AG627" s="139"/>
      <c r="AH627" s="139"/>
      <c r="AI627" s="139"/>
      <c r="AJ627" s="139"/>
    </row>
    <row r="628" spans="1:36" s="140" customFormat="1">
      <c r="A628" s="212"/>
      <c r="B628" s="213"/>
      <c r="C628" s="214" t="s">
        <v>58</v>
      </c>
      <c r="D628" s="215" t="s">
        <v>58</v>
      </c>
      <c r="E628" s="216"/>
      <c r="F628" s="217" t="s">
        <v>58</v>
      </c>
      <c r="G628" s="217" t="s">
        <v>58</v>
      </c>
      <c r="H628" s="217" t="s">
        <v>58</v>
      </c>
      <c r="I628" s="217" t="s">
        <v>58</v>
      </c>
      <c r="J628" s="217" t="s">
        <v>58</v>
      </c>
      <c r="K628" s="217" t="s">
        <v>58</v>
      </c>
      <c r="L628" s="217"/>
      <c r="M628" s="261"/>
      <c r="N628" s="139"/>
      <c r="O628" s="139"/>
      <c r="P628" s="139"/>
      <c r="Q628" s="139"/>
      <c r="R628" s="139"/>
      <c r="S628" s="139"/>
      <c r="T628" s="139"/>
      <c r="U628" s="139"/>
      <c r="V628" s="139"/>
      <c r="W628" s="139"/>
      <c r="X628" s="139"/>
      <c r="Y628" s="139"/>
      <c r="Z628" s="139"/>
      <c r="AA628" s="139"/>
      <c r="AB628" s="139"/>
      <c r="AC628" s="139"/>
      <c r="AD628" s="139"/>
      <c r="AE628" s="139"/>
      <c r="AF628" s="139"/>
      <c r="AG628" s="139"/>
      <c r="AH628" s="139"/>
      <c r="AI628" s="139"/>
      <c r="AJ628" s="139"/>
    </row>
    <row r="629" spans="1:36" s="140" customFormat="1">
      <c r="A629" s="212"/>
      <c r="B629" s="213"/>
      <c r="C629" s="214" t="s">
        <v>58</v>
      </c>
      <c r="D629" s="215" t="s">
        <v>58</v>
      </c>
      <c r="E629" s="216"/>
      <c r="F629" s="217" t="s">
        <v>58</v>
      </c>
      <c r="G629" s="217" t="s">
        <v>58</v>
      </c>
      <c r="H629" s="217" t="s">
        <v>58</v>
      </c>
      <c r="I629" s="217" t="s">
        <v>58</v>
      </c>
      <c r="J629" s="217" t="s">
        <v>58</v>
      </c>
      <c r="K629" s="217" t="s">
        <v>58</v>
      </c>
      <c r="L629" s="217"/>
      <c r="M629" s="261"/>
      <c r="N629" s="139"/>
      <c r="O629" s="139"/>
      <c r="P629" s="139"/>
      <c r="Q629" s="139"/>
      <c r="R629" s="139"/>
      <c r="S629" s="139"/>
      <c r="T629" s="139"/>
      <c r="U629" s="139"/>
      <c r="V629" s="139"/>
      <c r="W629" s="139"/>
      <c r="X629" s="139"/>
      <c r="Y629" s="139"/>
      <c r="Z629" s="139"/>
      <c r="AA629" s="139"/>
      <c r="AB629" s="139"/>
      <c r="AC629" s="139"/>
      <c r="AD629" s="139"/>
      <c r="AE629" s="139"/>
      <c r="AF629" s="139"/>
      <c r="AG629" s="139"/>
      <c r="AH629" s="139"/>
      <c r="AI629" s="139"/>
      <c r="AJ629" s="139"/>
    </row>
    <row r="630" spans="1:36" s="140" customFormat="1">
      <c r="A630" s="212"/>
      <c r="B630" s="213"/>
      <c r="C630" s="214" t="s">
        <v>58</v>
      </c>
      <c r="D630" s="215" t="s">
        <v>58</v>
      </c>
      <c r="E630" s="216"/>
      <c r="F630" s="217" t="s">
        <v>58</v>
      </c>
      <c r="G630" s="217" t="s">
        <v>58</v>
      </c>
      <c r="H630" s="217" t="s">
        <v>58</v>
      </c>
      <c r="I630" s="217" t="s">
        <v>58</v>
      </c>
      <c r="J630" s="217" t="s">
        <v>58</v>
      </c>
      <c r="K630" s="217" t="s">
        <v>58</v>
      </c>
      <c r="L630" s="217"/>
      <c r="M630" s="261"/>
      <c r="N630" s="139"/>
      <c r="O630" s="139"/>
      <c r="P630" s="139"/>
      <c r="Q630" s="139"/>
      <c r="R630" s="139"/>
      <c r="S630" s="139"/>
      <c r="T630" s="139"/>
      <c r="U630" s="139"/>
      <c r="V630" s="139"/>
      <c r="W630" s="139"/>
      <c r="X630" s="139"/>
      <c r="Y630" s="139"/>
      <c r="Z630" s="139"/>
      <c r="AA630" s="139"/>
      <c r="AB630" s="139"/>
      <c r="AC630" s="139"/>
      <c r="AD630" s="139"/>
      <c r="AE630" s="139"/>
      <c r="AF630" s="139"/>
      <c r="AG630" s="139"/>
      <c r="AH630" s="139"/>
      <c r="AI630" s="139"/>
      <c r="AJ630" s="139"/>
    </row>
    <row r="631" spans="1:36" s="140" customFormat="1">
      <c r="A631" s="212"/>
      <c r="B631" s="213"/>
      <c r="C631" s="214" t="s">
        <v>58</v>
      </c>
      <c r="D631" s="215" t="s">
        <v>58</v>
      </c>
      <c r="E631" s="216"/>
      <c r="F631" s="217" t="s">
        <v>58</v>
      </c>
      <c r="G631" s="217" t="s">
        <v>58</v>
      </c>
      <c r="H631" s="217" t="s">
        <v>58</v>
      </c>
      <c r="I631" s="217" t="s">
        <v>58</v>
      </c>
      <c r="J631" s="217" t="s">
        <v>58</v>
      </c>
      <c r="K631" s="217" t="s">
        <v>58</v>
      </c>
      <c r="L631" s="217"/>
      <c r="M631" s="261"/>
      <c r="N631" s="139"/>
      <c r="O631" s="139"/>
      <c r="P631" s="139"/>
      <c r="Q631" s="139"/>
      <c r="R631" s="139"/>
      <c r="S631" s="139"/>
      <c r="T631" s="139"/>
      <c r="U631" s="139"/>
      <c r="V631" s="139"/>
      <c r="W631" s="139"/>
      <c r="X631" s="139"/>
      <c r="Y631" s="139"/>
      <c r="Z631" s="139"/>
      <c r="AA631" s="139"/>
      <c r="AB631" s="139"/>
      <c r="AC631" s="139"/>
      <c r="AD631" s="139"/>
      <c r="AE631" s="139"/>
      <c r="AF631" s="139"/>
      <c r="AG631" s="139"/>
      <c r="AH631" s="139"/>
      <c r="AI631" s="139"/>
      <c r="AJ631" s="139"/>
    </row>
    <row r="632" spans="1:36" s="140" customFormat="1">
      <c r="A632" s="212"/>
      <c r="B632" s="213"/>
      <c r="C632" s="214" t="s">
        <v>58</v>
      </c>
      <c r="D632" s="215" t="s">
        <v>58</v>
      </c>
      <c r="E632" s="216"/>
      <c r="F632" s="217" t="s">
        <v>58</v>
      </c>
      <c r="G632" s="217" t="s">
        <v>58</v>
      </c>
      <c r="H632" s="217" t="s">
        <v>58</v>
      </c>
      <c r="I632" s="217" t="s">
        <v>58</v>
      </c>
      <c r="J632" s="217" t="s">
        <v>58</v>
      </c>
      <c r="K632" s="217" t="s">
        <v>58</v>
      </c>
      <c r="L632" s="217"/>
      <c r="M632" s="261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  <c r="Z632" s="139"/>
      <c r="AA632" s="139"/>
      <c r="AB632" s="139"/>
      <c r="AC632" s="139"/>
      <c r="AD632" s="139"/>
      <c r="AE632" s="139"/>
      <c r="AF632" s="139"/>
      <c r="AG632" s="139"/>
      <c r="AH632" s="139"/>
      <c r="AI632" s="139"/>
      <c r="AJ632" s="139"/>
    </row>
    <row r="633" spans="1:36" s="140" customFormat="1">
      <c r="A633" s="212"/>
      <c r="B633" s="213"/>
      <c r="C633" s="214" t="s">
        <v>58</v>
      </c>
      <c r="D633" s="215" t="s">
        <v>58</v>
      </c>
      <c r="E633" s="216"/>
      <c r="F633" s="217" t="s">
        <v>58</v>
      </c>
      <c r="G633" s="217" t="s">
        <v>58</v>
      </c>
      <c r="H633" s="217" t="s">
        <v>58</v>
      </c>
      <c r="I633" s="217" t="s">
        <v>58</v>
      </c>
      <c r="J633" s="217" t="s">
        <v>58</v>
      </c>
      <c r="K633" s="217" t="s">
        <v>58</v>
      </c>
      <c r="L633" s="217"/>
      <c r="M633" s="261"/>
      <c r="N633" s="139"/>
      <c r="O633" s="139"/>
      <c r="P633" s="139"/>
      <c r="Q633" s="139"/>
      <c r="R633" s="139"/>
      <c r="S633" s="139"/>
      <c r="T633" s="139"/>
      <c r="U633" s="139"/>
      <c r="V633" s="139"/>
      <c r="W633" s="139"/>
      <c r="X633" s="139"/>
      <c r="Y633" s="139"/>
      <c r="Z633" s="139"/>
      <c r="AA633" s="139"/>
      <c r="AB633" s="139"/>
      <c r="AC633" s="139"/>
      <c r="AD633" s="139"/>
      <c r="AE633" s="139"/>
      <c r="AF633" s="139"/>
      <c r="AG633" s="139"/>
      <c r="AH633" s="139"/>
      <c r="AI633" s="139"/>
      <c r="AJ633" s="139"/>
    </row>
    <row r="634" spans="1:36" s="140" customFormat="1">
      <c r="A634" s="212"/>
      <c r="B634" s="213"/>
      <c r="C634" s="214" t="s">
        <v>58</v>
      </c>
      <c r="D634" s="215" t="s">
        <v>58</v>
      </c>
      <c r="E634" s="216"/>
      <c r="F634" s="217" t="s">
        <v>58</v>
      </c>
      <c r="G634" s="217" t="s">
        <v>58</v>
      </c>
      <c r="H634" s="217" t="s">
        <v>58</v>
      </c>
      <c r="I634" s="217" t="s">
        <v>58</v>
      </c>
      <c r="J634" s="217" t="s">
        <v>58</v>
      </c>
      <c r="K634" s="217" t="s">
        <v>58</v>
      </c>
      <c r="L634" s="217"/>
      <c r="M634" s="261"/>
      <c r="N634" s="139"/>
      <c r="O634" s="139"/>
      <c r="P634" s="139"/>
      <c r="Q634" s="139"/>
      <c r="R634" s="139"/>
      <c r="S634" s="139"/>
      <c r="T634" s="139"/>
      <c r="U634" s="139"/>
      <c r="V634" s="139"/>
      <c r="W634" s="139"/>
      <c r="X634" s="139"/>
      <c r="Y634" s="139"/>
      <c r="Z634" s="139"/>
      <c r="AA634" s="139"/>
      <c r="AB634" s="139"/>
      <c r="AC634" s="139"/>
      <c r="AD634" s="139"/>
      <c r="AE634" s="139"/>
      <c r="AF634" s="139"/>
      <c r="AG634" s="139"/>
      <c r="AH634" s="139"/>
      <c r="AI634" s="139"/>
      <c r="AJ634" s="139"/>
    </row>
    <row r="635" spans="1:36">
      <c r="A635" s="212"/>
      <c r="B635" s="213"/>
      <c r="C635" s="214" t="s">
        <v>58</v>
      </c>
      <c r="D635" s="215" t="s">
        <v>58</v>
      </c>
      <c r="E635" s="216"/>
      <c r="F635" s="217" t="s">
        <v>58</v>
      </c>
      <c r="G635" s="217" t="s">
        <v>58</v>
      </c>
      <c r="H635" s="217" t="s">
        <v>58</v>
      </c>
      <c r="I635" s="217" t="s">
        <v>58</v>
      </c>
      <c r="J635" s="217" t="s">
        <v>58</v>
      </c>
      <c r="K635" s="217" t="s">
        <v>58</v>
      </c>
      <c r="L635" s="217"/>
    </row>
    <row r="636" spans="1:36">
      <c r="A636" s="212"/>
      <c r="B636" s="213"/>
      <c r="C636" s="214" t="s">
        <v>58</v>
      </c>
      <c r="D636" s="215" t="s">
        <v>58</v>
      </c>
      <c r="E636" s="216"/>
      <c r="F636" s="217" t="s">
        <v>58</v>
      </c>
      <c r="G636" s="217" t="s">
        <v>58</v>
      </c>
      <c r="H636" s="217" t="s">
        <v>58</v>
      </c>
      <c r="I636" s="217" t="s">
        <v>58</v>
      </c>
      <c r="J636" s="217" t="s">
        <v>58</v>
      </c>
      <c r="K636" s="217" t="s">
        <v>58</v>
      </c>
      <c r="L636" s="217"/>
    </row>
    <row r="637" spans="1:36">
      <c r="A637" s="212"/>
      <c r="B637" s="213"/>
      <c r="C637" s="214" t="s">
        <v>58</v>
      </c>
      <c r="D637" s="215" t="s">
        <v>58</v>
      </c>
      <c r="E637" s="216"/>
      <c r="F637" s="217" t="s">
        <v>58</v>
      </c>
      <c r="G637" s="217" t="s">
        <v>58</v>
      </c>
      <c r="H637" s="217" t="s">
        <v>58</v>
      </c>
      <c r="I637" s="217" t="s">
        <v>58</v>
      </c>
      <c r="J637" s="217" t="s">
        <v>58</v>
      </c>
      <c r="K637" s="217" t="s">
        <v>58</v>
      </c>
      <c r="L637" s="217"/>
    </row>
    <row r="638" spans="1:36">
      <c r="A638" s="212"/>
      <c r="B638" s="213"/>
      <c r="C638" s="214" t="s">
        <v>58</v>
      </c>
      <c r="D638" s="215" t="s">
        <v>58</v>
      </c>
      <c r="E638" s="216"/>
      <c r="F638" s="217" t="s">
        <v>58</v>
      </c>
      <c r="G638" s="217" t="s">
        <v>58</v>
      </c>
      <c r="H638" s="217" t="s">
        <v>58</v>
      </c>
      <c r="I638" s="217" t="s">
        <v>58</v>
      </c>
      <c r="J638" s="217" t="s">
        <v>58</v>
      </c>
      <c r="K638" s="217" t="s">
        <v>58</v>
      </c>
      <c r="L638" s="217"/>
    </row>
    <row r="639" spans="1:36">
      <c r="A639" s="212"/>
      <c r="B639" s="213"/>
      <c r="C639" s="214" t="s">
        <v>58</v>
      </c>
      <c r="D639" s="215" t="s">
        <v>58</v>
      </c>
      <c r="E639" s="216"/>
      <c r="F639" s="217" t="s">
        <v>58</v>
      </c>
      <c r="G639" s="217" t="s">
        <v>58</v>
      </c>
      <c r="H639" s="217" t="s">
        <v>58</v>
      </c>
      <c r="I639" s="217" t="s">
        <v>58</v>
      </c>
      <c r="J639" s="217" t="s">
        <v>58</v>
      </c>
      <c r="K639" s="217" t="s">
        <v>58</v>
      </c>
      <c r="L639" s="217"/>
    </row>
    <row r="640" spans="1:36">
      <c r="A640" s="212"/>
      <c r="B640" s="213"/>
      <c r="C640" s="214" t="s">
        <v>58</v>
      </c>
      <c r="D640" s="215" t="s">
        <v>58</v>
      </c>
      <c r="E640" s="216"/>
      <c r="F640" s="217" t="s">
        <v>58</v>
      </c>
      <c r="G640" s="217" t="s">
        <v>58</v>
      </c>
      <c r="H640" s="217" t="s">
        <v>58</v>
      </c>
      <c r="I640" s="217" t="s">
        <v>58</v>
      </c>
      <c r="J640" s="217" t="s">
        <v>58</v>
      </c>
      <c r="K640" s="217" t="s">
        <v>58</v>
      </c>
      <c r="L640" s="217"/>
    </row>
    <row r="641" spans="1:12">
      <c r="A641" s="212"/>
      <c r="B641" s="213"/>
      <c r="C641" s="214" t="s">
        <v>58</v>
      </c>
      <c r="D641" s="215" t="s">
        <v>58</v>
      </c>
      <c r="E641" s="216"/>
      <c r="F641" s="217" t="s">
        <v>58</v>
      </c>
      <c r="G641" s="217" t="s">
        <v>58</v>
      </c>
      <c r="H641" s="217" t="s">
        <v>58</v>
      </c>
      <c r="I641" s="217" t="s">
        <v>58</v>
      </c>
      <c r="J641" s="217" t="s">
        <v>58</v>
      </c>
      <c r="K641" s="217" t="s">
        <v>58</v>
      </c>
      <c r="L641" s="217"/>
    </row>
    <row r="642" spans="1:12">
      <c r="A642" s="212"/>
      <c r="B642" s="213"/>
      <c r="C642" s="214" t="s">
        <v>58</v>
      </c>
      <c r="D642" s="215" t="s">
        <v>58</v>
      </c>
      <c r="E642" s="216"/>
      <c r="F642" s="217" t="s">
        <v>58</v>
      </c>
      <c r="G642" s="217" t="s">
        <v>58</v>
      </c>
      <c r="H642" s="217" t="s">
        <v>58</v>
      </c>
      <c r="I642" s="217" t="s">
        <v>58</v>
      </c>
      <c r="J642" s="217" t="s">
        <v>58</v>
      </c>
      <c r="K642" s="217" t="s">
        <v>58</v>
      </c>
      <c r="L642" s="217"/>
    </row>
    <row r="643" spans="1:12">
      <c r="A643" s="212"/>
      <c r="B643" s="213"/>
      <c r="C643" s="214" t="s">
        <v>58</v>
      </c>
      <c r="D643" s="215" t="s">
        <v>58</v>
      </c>
      <c r="E643" s="216"/>
      <c r="F643" s="217" t="s">
        <v>58</v>
      </c>
      <c r="G643" s="217" t="s">
        <v>58</v>
      </c>
      <c r="H643" s="217" t="s">
        <v>58</v>
      </c>
      <c r="I643" s="217" t="s">
        <v>58</v>
      </c>
      <c r="J643" s="217" t="s">
        <v>58</v>
      </c>
      <c r="K643" s="217" t="s">
        <v>58</v>
      </c>
      <c r="L643" s="217"/>
    </row>
    <row r="644" spans="1:12">
      <c r="A644" s="212"/>
      <c r="B644" s="213"/>
      <c r="C644" s="214" t="s">
        <v>58</v>
      </c>
      <c r="D644" s="215" t="s">
        <v>58</v>
      </c>
      <c r="E644" s="216"/>
      <c r="F644" s="217" t="s">
        <v>58</v>
      </c>
      <c r="G644" s="217" t="s">
        <v>58</v>
      </c>
      <c r="H644" s="217" t="s">
        <v>58</v>
      </c>
      <c r="I644" s="217" t="s">
        <v>58</v>
      </c>
      <c r="J644" s="217" t="s">
        <v>58</v>
      </c>
      <c r="K644" s="217" t="s">
        <v>58</v>
      </c>
      <c r="L644" s="217"/>
    </row>
    <row r="645" spans="1:12">
      <c r="A645" s="212"/>
      <c r="B645" s="213"/>
      <c r="C645" s="214" t="s">
        <v>58</v>
      </c>
      <c r="D645" s="215" t="s">
        <v>58</v>
      </c>
      <c r="E645" s="216"/>
      <c r="F645" s="217" t="s">
        <v>58</v>
      </c>
      <c r="G645" s="217" t="s">
        <v>58</v>
      </c>
      <c r="H645" s="217" t="s">
        <v>58</v>
      </c>
      <c r="I645" s="217" t="s">
        <v>58</v>
      </c>
      <c r="J645" s="217" t="s">
        <v>58</v>
      </c>
      <c r="K645" s="217" t="s">
        <v>58</v>
      </c>
      <c r="L645" s="217"/>
    </row>
    <row r="646" spans="1:12">
      <c r="A646" s="212"/>
      <c r="B646" s="213"/>
      <c r="C646" s="214" t="s">
        <v>58</v>
      </c>
      <c r="D646" s="215" t="s">
        <v>58</v>
      </c>
      <c r="E646" s="216"/>
      <c r="F646" s="217" t="s">
        <v>58</v>
      </c>
      <c r="G646" s="217" t="s">
        <v>58</v>
      </c>
      <c r="H646" s="217" t="s">
        <v>58</v>
      </c>
      <c r="I646" s="217" t="s">
        <v>58</v>
      </c>
      <c r="J646" s="217" t="s">
        <v>58</v>
      </c>
      <c r="K646" s="217" t="s">
        <v>58</v>
      </c>
      <c r="L646" s="217"/>
    </row>
    <row r="647" spans="1:12">
      <c r="A647" s="212"/>
      <c r="B647" s="213"/>
      <c r="C647" s="214" t="s">
        <v>58</v>
      </c>
      <c r="D647" s="215" t="s">
        <v>58</v>
      </c>
      <c r="E647" s="216"/>
      <c r="F647" s="217" t="s">
        <v>58</v>
      </c>
      <c r="G647" s="217" t="s">
        <v>58</v>
      </c>
      <c r="H647" s="217" t="s">
        <v>58</v>
      </c>
      <c r="I647" s="217" t="s">
        <v>58</v>
      </c>
      <c r="J647" s="217" t="s">
        <v>58</v>
      </c>
      <c r="K647" s="217" t="s">
        <v>58</v>
      </c>
      <c r="L647" s="217"/>
    </row>
    <row r="648" spans="1:12">
      <c r="A648" s="212"/>
      <c r="B648" s="213"/>
      <c r="C648" s="214" t="s">
        <v>58</v>
      </c>
      <c r="D648" s="215" t="s">
        <v>58</v>
      </c>
      <c r="E648" s="216"/>
      <c r="F648" s="217" t="s">
        <v>58</v>
      </c>
      <c r="G648" s="217" t="s">
        <v>58</v>
      </c>
      <c r="H648" s="217" t="s">
        <v>58</v>
      </c>
      <c r="I648" s="217" t="s">
        <v>58</v>
      </c>
      <c r="J648" s="217" t="s">
        <v>58</v>
      </c>
      <c r="K648" s="217" t="s">
        <v>58</v>
      </c>
      <c r="L648" s="217"/>
    </row>
    <row r="649" spans="1:12">
      <c r="A649" s="212"/>
      <c r="B649" s="213"/>
      <c r="C649" s="214" t="s">
        <v>58</v>
      </c>
      <c r="D649" s="215" t="s">
        <v>58</v>
      </c>
      <c r="E649" s="216"/>
      <c r="F649" s="217" t="s">
        <v>58</v>
      </c>
      <c r="G649" s="217" t="s">
        <v>58</v>
      </c>
      <c r="H649" s="217" t="s">
        <v>58</v>
      </c>
      <c r="I649" s="217" t="s">
        <v>58</v>
      </c>
      <c r="J649" s="217" t="s">
        <v>58</v>
      </c>
      <c r="K649" s="217" t="s">
        <v>58</v>
      </c>
      <c r="L649" s="217"/>
    </row>
    <row r="650" spans="1:12">
      <c r="A650" s="212"/>
      <c r="B650" s="213"/>
      <c r="C650" s="214" t="s">
        <v>58</v>
      </c>
      <c r="D650" s="215" t="s">
        <v>58</v>
      </c>
      <c r="E650" s="216"/>
      <c r="F650" s="217" t="s">
        <v>58</v>
      </c>
      <c r="G650" s="217" t="s">
        <v>58</v>
      </c>
      <c r="H650" s="217" t="s">
        <v>58</v>
      </c>
      <c r="I650" s="217" t="s">
        <v>58</v>
      </c>
      <c r="J650" s="217" t="s">
        <v>58</v>
      </c>
      <c r="K650" s="217" t="s">
        <v>58</v>
      </c>
      <c r="L650" s="217"/>
    </row>
    <row r="651" spans="1:12">
      <c r="A651" s="212"/>
      <c r="B651" s="213"/>
      <c r="C651" s="214" t="s">
        <v>58</v>
      </c>
      <c r="D651" s="215" t="s">
        <v>58</v>
      </c>
      <c r="E651" s="216"/>
      <c r="F651" s="217" t="s">
        <v>58</v>
      </c>
      <c r="G651" s="217" t="s">
        <v>58</v>
      </c>
      <c r="H651" s="217" t="s">
        <v>58</v>
      </c>
      <c r="I651" s="217" t="s">
        <v>58</v>
      </c>
      <c r="J651" s="217" t="s">
        <v>58</v>
      </c>
      <c r="K651" s="217" t="s">
        <v>58</v>
      </c>
      <c r="L651" s="217"/>
    </row>
    <row r="652" spans="1:12">
      <c r="A652" s="212"/>
      <c r="B652" s="213"/>
      <c r="C652" s="214" t="s">
        <v>58</v>
      </c>
      <c r="D652" s="215" t="s">
        <v>58</v>
      </c>
      <c r="E652" s="216"/>
      <c r="F652" s="217" t="s">
        <v>58</v>
      </c>
      <c r="G652" s="217" t="s">
        <v>58</v>
      </c>
      <c r="H652" s="217" t="s">
        <v>58</v>
      </c>
      <c r="I652" s="217" t="s">
        <v>58</v>
      </c>
      <c r="J652" s="217" t="s">
        <v>58</v>
      </c>
      <c r="K652" s="217" t="s">
        <v>58</v>
      </c>
      <c r="L652" s="217"/>
    </row>
    <row r="653" spans="1:12">
      <c r="A653" s="212"/>
      <c r="B653" s="213"/>
      <c r="C653" s="214" t="s">
        <v>58</v>
      </c>
      <c r="D653" s="215" t="s">
        <v>58</v>
      </c>
      <c r="E653" s="216"/>
      <c r="F653" s="217" t="s">
        <v>58</v>
      </c>
      <c r="G653" s="217" t="s">
        <v>58</v>
      </c>
      <c r="H653" s="217" t="s">
        <v>58</v>
      </c>
      <c r="I653" s="217" t="s">
        <v>58</v>
      </c>
      <c r="J653" s="217" t="s">
        <v>58</v>
      </c>
      <c r="K653" s="217" t="s">
        <v>58</v>
      </c>
      <c r="L653" s="217"/>
    </row>
    <row r="654" spans="1:12">
      <c r="A654" s="212"/>
      <c r="B654" s="213"/>
      <c r="C654" s="214" t="s">
        <v>58</v>
      </c>
      <c r="D654" s="215" t="s">
        <v>58</v>
      </c>
      <c r="E654" s="216"/>
      <c r="F654" s="217" t="s">
        <v>58</v>
      </c>
      <c r="G654" s="217" t="s">
        <v>58</v>
      </c>
      <c r="H654" s="217" t="s">
        <v>58</v>
      </c>
      <c r="I654" s="217" t="s">
        <v>58</v>
      </c>
      <c r="J654" s="217" t="s">
        <v>58</v>
      </c>
      <c r="K654" s="217" t="s">
        <v>58</v>
      </c>
      <c r="L654" s="217"/>
    </row>
    <row r="655" spans="1:12">
      <c r="A655" s="212"/>
      <c r="B655" s="213"/>
      <c r="C655" s="214" t="s">
        <v>58</v>
      </c>
      <c r="D655" s="215" t="s">
        <v>58</v>
      </c>
      <c r="E655" s="216"/>
      <c r="F655" s="217" t="s">
        <v>58</v>
      </c>
      <c r="G655" s="217" t="s">
        <v>58</v>
      </c>
      <c r="H655" s="217" t="s">
        <v>58</v>
      </c>
      <c r="I655" s="217" t="s">
        <v>58</v>
      </c>
      <c r="J655" s="217" t="s">
        <v>58</v>
      </c>
      <c r="K655" s="217" t="s">
        <v>58</v>
      </c>
      <c r="L655" s="217"/>
    </row>
    <row r="656" spans="1:12">
      <c r="A656" s="212"/>
      <c r="B656" s="213"/>
      <c r="C656" s="214" t="s">
        <v>58</v>
      </c>
      <c r="D656" s="215" t="s">
        <v>58</v>
      </c>
      <c r="E656" s="216"/>
      <c r="F656" s="217" t="s">
        <v>58</v>
      </c>
      <c r="G656" s="217" t="s">
        <v>58</v>
      </c>
      <c r="H656" s="217" t="s">
        <v>58</v>
      </c>
      <c r="I656" s="217" t="s">
        <v>58</v>
      </c>
      <c r="J656" s="217" t="s">
        <v>58</v>
      </c>
      <c r="K656" s="217" t="s">
        <v>58</v>
      </c>
      <c r="L656" s="217"/>
    </row>
    <row r="657" spans="1:12">
      <c r="A657" s="212"/>
      <c r="B657" s="213"/>
      <c r="C657" s="214" t="s">
        <v>58</v>
      </c>
      <c r="D657" s="215" t="s">
        <v>58</v>
      </c>
      <c r="E657" s="216"/>
      <c r="F657" s="217" t="s">
        <v>58</v>
      </c>
      <c r="G657" s="217" t="s">
        <v>58</v>
      </c>
      <c r="H657" s="217" t="s">
        <v>58</v>
      </c>
      <c r="I657" s="217" t="s">
        <v>58</v>
      </c>
      <c r="J657" s="217" t="s">
        <v>58</v>
      </c>
      <c r="K657" s="217" t="s">
        <v>58</v>
      </c>
      <c r="L657" s="217"/>
    </row>
    <row r="658" spans="1:12">
      <c r="A658" s="212"/>
      <c r="B658" s="213"/>
      <c r="C658" s="214" t="s">
        <v>58</v>
      </c>
      <c r="D658" s="215" t="s">
        <v>58</v>
      </c>
      <c r="E658" s="216"/>
      <c r="F658" s="217" t="s">
        <v>58</v>
      </c>
      <c r="G658" s="217" t="s">
        <v>58</v>
      </c>
      <c r="H658" s="217" t="s">
        <v>58</v>
      </c>
      <c r="I658" s="217" t="s">
        <v>58</v>
      </c>
      <c r="J658" s="217" t="s">
        <v>58</v>
      </c>
      <c r="K658" s="217" t="s">
        <v>58</v>
      </c>
      <c r="L658" s="217"/>
    </row>
    <row r="659" spans="1:12">
      <c r="A659" s="212"/>
      <c r="B659" s="213"/>
      <c r="C659" s="214" t="s">
        <v>58</v>
      </c>
      <c r="D659" s="215" t="s">
        <v>58</v>
      </c>
      <c r="E659" s="216"/>
      <c r="F659" s="217" t="s">
        <v>58</v>
      </c>
      <c r="G659" s="217" t="s">
        <v>58</v>
      </c>
      <c r="H659" s="217" t="s">
        <v>58</v>
      </c>
      <c r="I659" s="217" t="s">
        <v>58</v>
      </c>
      <c r="J659" s="217" t="s">
        <v>58</v>
      </c>
      <c r="K659" s="217" t="s">
        <v>58</v>
      </c>
      <c r="L659" s="217"/>
    </row>
    <row r="660" spans="1:12">
      <c r="A660" s="212"/>
      <c r="B660" s="213"/>
      <c r="C660" s="214" t="s">
        <v>58</v>
      </c>
      <c r="D660" s="215" t="s">
        <v>58</v>
      </c>
      <c r="E660" s="216"/>
      <c r="F660" s="217" t="s">
        <v>58</v>
      </c>
      <c r="G660" s="217" t="s">
        <v>58</v>
      </c>
      <c r="H660" s="217" t="s">
        <v>58</v>
      </c>
      <c r="I660" s="217" t="s">
        <v>58</v>
      </c>
      <c r="J660" s="217" t="s">
        <v>58</v>
      </c>
      <c r="K660" s="217" t="s">
        <v>58</v>
      </c>
      <c r="L660" s="217"/>
    </row>
    <row r="661" spans="1:12">
      <c r="A661" s="212"/>
      <c r="B661" s="213"/>
      <c r="C661" s="214" t="s">
        <v>58</v>
      </c>
      <c r="D661" s="215" t="s">
        <v>58</v>
      </c>
      <c r="E661" s="216"/>
      <c r="F661" s="217" t="s">
        <v>58</v>
      </c>
      <c r="G661" s="217" t="s">
        <v>58</v>
      </c>
      <c r="H661" s="217" t="s">
        <v>58</v>
      </c>
      <c r="I661" s="217" t="s">
        <v>58</v>
      </c>
      <c r="J661" s="217" t="s">
        <v>58</v>
      </c>
      <c r="K661" s="217" t="s">
        <v>58</v>
      </c>
      <c r="L661" s="217"/>
    </row>
    <row r="662" spans="1:12">
      <c r="A662" s="212"/>
      <c r="B662" s="213"/>
      <c r="C662" s="214" t="s">
        <v>58</v>
      </c>
      <c r="D662" s="215" t="s">
        <v>58</v>
      </c>
      <c r="E662" s="216"/>
      <c r="F662" s="217" t="s">
        <v>58</v>
      </c>
      <c r="G662" s="217" t="s">
        <v>58</v>
      </c>
      <c r="H662" s="217" t="s">
        <v>58</v>
      </c>
      <c r="I662" s="217" t="s">
        <v>58</v>
      </c>
      <c r="J662" s="217" t="s">
        <v>58</v>
      </c>
      <c r="K662" s="217" t="s">
        <v>58</v>
      </c>
      <c r="L662" s="217"/>
    </row>
    <row r="663" spans="1:12">
      <c r="A663" s="212"/>
      <c r="B663" s="213"/>
      <c r="C663" s="214" t="s">
        <v>58</v>
      </c>
      <c r="D663" s="215" t="s">
        <v>58</v>
      </c>
      <c r="E663" s="216"/>
      <c r="F663" s="217" t="s">
        <v>58</v>
      </c>
      <c r="G663" s="217" t="s">
        <v>58</v>
      </c>
      <c r="H663" s="217" t="s">
        <v>58</v>
      </c>
      <c r="I663" s="217" t="s">
        <v>58</v>
      </c>
      <c r="J663" s="217" t="s">
        <v>58</v>
      </c>
      <c r="K663" s="217" t="s">
        <v>58</v>
      </c>
      <c r="L663" s="217"/>
    </row>
    <row r="664" spans="1:12">
      <c r="A664" s="212"/>
      <c r="B664" s="213"/>
      <c r="C664" s="214" t="s">
        <v>58</v>
      </c>
      <c r="D664" s="215" t="s">
        <v>58</v>
      </c>
      <c r="E664" s="216"/>
      <c r="F664" s="217" t="s">
        <v>58</v>
      </c>
      <c r="G664" s="217" t="s">
        <v>58</v>
      </c>
      <c r="H664" s="217" t="s">
        <v>58</v>
      </c>
      <c r="I664" s="217" t="s">
        <v>58</v>
      </c>
      <c r="J664" s="217" t="s">
        <v>58</v>
      </c>
      <c r="K664" s="217" t="s">
        <v>58</v>
      </c>
      <c r="L664" s="217"/>
    </row>
    <row r="665" spans="1:12">
      <c r="A665" s="212"/>
      <c r="B665" s="213"/>
      <c r="C665" s="214" t="s">
        <v>58</v>
      </c>
      <c r="D665" s="215" t="s">
        <v>58</v>
      </c>
      <c r="E665" s="216"/>
      <c r="F665" s="217" t="s">
        <v>58</v>
      </c>
      <c r="G665" s="217" t="s">
        <v>58</v>
      </c>
      <c r="H665" s="217" t="s">
        <v>58</v>
      </c>
      <c r="I665" s="217" t="s">
        <v>58</v>
      </c>
      <c r="J665" s="217" t="s">
        <v>58</v>
      </c>
      <c r="K665" s="217" t="s">
        <v>58</v>
      </c>
      <c r="L665" s="217"/>
    </row>
    <row r="666" spans="1:12">
      <c r="A666" s="212"/>
      <c r="B666" s="213"/>
      <c r="C666" s="214" t="s">
        <v>58</v>
      </c>
      <c r="D666" s="215" t="s">
        <v>58</v>
      </c>
      <c r="E666" s="216"/>
      <c r="F666" s="217" t="s">
        <v>58</v>
      </c>
      <c r="G666" s="217" t="s">
        <v>58</v>
      </c>
      <c r="H666" s="217" t="s">
        <v>58</v>
      </c>
      <c r="I666" s="217" t="s">
        <v>58</v>
      </c>
      <c r="J666" s="217" t="s">
        <v>58</v>
      </c>
      <c r="K666" s="217" t="s">
        <v>58</v>
      </c>
      <c r="L666" s="217"/>
    </row>
    <row r="667" spans="1:12">
      <c r="A667" s="212"/>
      <c r="B667" s="213"/>
      <c r="C667" s="214" t="s">
        <v>58</v>
      </c>
      <c r="D667" s="215" t="s">
        <v>58</v>
      </c>
      <c r="E667" s="216"/>
      <c r="F667" s="217" t="s">
        <v>58</v>
      </c>
      <c r="G667" s="217" t="s">
        <v>58</v>
      </c>
      <c r="H667" s="217" t="s">
        <v>58</v>
      </c>
      <c r="I667" s="217" t="s">
        <v>58</v>
      </c>
      <c r="J667" s="217" t="s">
        <v>58</v>
      </c>
      <c r="K667" s="217" t="s">
        <v>58</v>
      </c>
      <c r="L667" s="217"/>
    </row>
    <row r="668" spans="1:12">
      <c r="A668" s="212"/>
      <c r="B668" s="213"/>
      <c r="C668" s="214" t="s">
        <v>58</v>
      </c>
      <c r="D668" s="215" t="s">
        <v>58</v>
      </c>
      <c r="E668" s="216"/>
      <c r="F668" s="217" t="s">
        <v>58</v>
      </c>
      <c r="G668" s="217" t="s">
        <v>58</v>
      </c>
      <c r="H668" s="217" t="s">
        <v>58</v>
      </c>
      <c r="I668" s="217" t="s">
        <v>58</v>
      </c>
      <c r="J668" s="217" t="s">
        <v>58</v>
      </c>
      <c r="K668" s="217" t="s">
        <v>58</v>
      </c>
      <c r="L668" s="217"/>
    </row>
    <row r="669" spans="1:12">
      <c r="A669" s="212"/>
      <c r="B669" s="213"/>
      <c r="C669" s="214" t="s">
        <v>58</v>
      </c>
      <c r="D669" s="215" t="s">
        <v>58</v>
      </c>
      <c r="E669" s="216"/>
      <c r="F669" s="217" t="s">
        <v>58</v>
      </c>
      <c r="G669" s="217" t="s">
        <v>58</v>
      </c>
      <c r="H669" s="217" t="s">
        <v>58</v>
      </c>
      <c r="I669" s="217" t="s">
        <v>58</v>
      </c>
      <c r="J669" s="217" t="s">
        <v>58</v>
      </c>
      <c r="K669" s="217" t="s">
        <v>58</v>
      </c>
      <c r="L669" s="217"/>
    </row>
    <row r="670" spans="1:12">
      <c r="A670" s="212"/>
      <c r="B670" s="213"/>
      <c r="C670" s="214" t="s">
        <v>58</v>
      </c>
      <c r="D670" s="215" t="s">
        <v>58</v>
      </c>
      <c r="E670" s="216"/>
      <c r="F670" s="217" t="s">
        <v>58</v>
      </c>
      <c r="G670" s="217" t="s">
        <v>58</v>
      </c>
      <c r="H670" s="217" t="s">
        <v>58</v>
      </c>
      <c r="I670" s="217" t="s">
        <v>58</v>
      </c>
      <c r="J670" s="217" t="s">
        <v>58</v>
      </c>
      <c r="K670" s="217" t="s">
        <v>58</v>
      </c>
      <c r="L670" s="217"/>
    </row>
    <row r="671" spans="1:12">
      <c r="A671" s="212"/>
      <c r="B671" s="213"/>
      <c r="C671" s="214" t="s">
        <v>58</v>
      </c>
      <c r="D671" s="215" t="s">
        <v>58</v>
      </c>
      <c r="E671" s="216"/>
      <c r="F671" s="217" t="s">
        <v>58</v>
      </c>
      <c r="G671" s="217" t="s">
        <v>58</v>
      </c>
      <c r="H671" s="217" t="s">
        <v>58</v>
      </c>
      <c r="I671" s="217" t="s">
        <v>58</v>
      </c>
      <c r="J671" s="217" t="s">
        <v>58</v>
      </c>
      <c r="K671" s="217" t="s">
        <v>58</v>
      </c>
      <c r="L671" s="217"/>
    </row>
    <row r="672" spans="1:12">
      <c r="A672" s="212"/>
      <c r="B672" s="213"/>
      <c r="C672" s="214" t="s">
        <v>58</v>
      </c>
      <c r="D672" s="215" t="s">
        <v>58</v>
      </c>
      <c r="E672" s="216"/>
      <c r="F672" s="217" t="s">
        <v>58</v>
      </c>
      <c r="G672" s="217" t="s">
        <v>58</v>
      </c>
      <c r="H672" s="217" t="s">
        <v>58</v>
      </c>
      <c r="I672" s="217" t="s">
        <v>58</v>
      </c>
      <c r="J672" s="217" t="s">
        <v>58</v>
      </c>
      <c r="K672" s="217" t="s">
        <v>58</v>
      </c>
      <c r="L672" s="217"/>
    </row>
    <row r="673" spans="1:12">
      <c r="A673" s="212"/>
      <c r="B673" s="213"/>
      <c r="C673" s="214" t="s">
        <v>58</v>
      </c>
      <c r="D673" s="215" t="s">
        <v>58</v>
      </c>
      <c r="E673" s="216"/>
      <c r="F673" s="217" t="s">
        <v>58</v>
      </c>
      <c r="G673" s="217" t="s">
        <v>58</v>
      </c>
      <c r="H673" s="217" t="s">
        <v>58</v>
      </c>
      <c r="I673" s="217" t="s">
        <v>58</v>
      </c>
      <c r="J673" s="217" t="s">
        <v>58</v>
      </c>
      <c r="K673" s="217" t="s">
        <v>58</v>
      </c>
      <c r="L673" s="217"/>
    </row>
    <row r="674" spans="1:12">
      <c r="A674" s="212"/>
      <c r="B674" s="213"/>
      <c r="C674" s="214" t="s">
        <v>58</v>
      </c>
      <c r="D674" s="215" t="s">
        <v>58</v>
      </c>
      <c r="E674" s="216"/>
      <c r="F674" s="217" t="s">
        <v>58</v>
      </c>
      <c r="G674" s="217" t="s">
        <v>58</v>
      </c>
      <c r="H674" s="217" t="s">
        <v>58</v>
      </c>
      <c r="I674" s="217" t="s">
        <v>58</v>
      </c>
      <c r="J674" s="217" t="s">
        <v>58</v>
      </c>
      <c r="K674" s="217" t="s">
        <v>58</v>
      </c>
      <c r="L674" s="217"/>
    </row>
    <row r="675" spans="1:12">
      <c r="A675" s="212"/>
      <c r="B675" s="213"/>
      <c r="C675" s="214" t="s">
        <v>58</v>
      </c>
      <c r="D675" s="215" t="s">
        <v>58</v>
      </c>
      <c r="E675" s="216"/>
      <c r="F675" s="217" t="s">
        <v>58</v>
      </c>
      <c r="G675" s="217" t="s">
        <v>58</v>
      </c>
      <c r="H675" s="217" t="s">
        <v>58</v>
      </c>
      <c r="I675" s="217" t="s">
        <v>58</v>
      </c>
      <c r="J675" s="217" t="s">
        <v>58</v>
      </c>
      <c r="K675" s="217" t="s">
        <v>58</v>
      </c>
      <c r="L675" s="217"/>
    </row>
    <row r="676" spans="1:12">
      <c r="A676" s="212"/>
      <c r="B676" s="213"/>
      <c r="C676" s="214" t="s">
        <v>58</v>
      </c>
      <c r="D676" s="215" t="s">
        <v>58</v>
      </c>
      <c r="E676" s="216"/>
      <c r="F676" s="217" t="s">
        <v>58</v>
      </c>
      <c r="G676" s="217" t="s">
        <v>58</v>
      </c>
      <c r="H676" s="217" t="s">
        <v>58</v>
      </c>
      <c r="I676" s="217" t="s">
        <v>58</v>
      </c>
      <c r="J676" s="217" t="s">
        <v>58</v>
      </c>
      <c r="K676" s="217" t="s">
        <v>58</v>
      </c>
      <c r="L676" s="217"/>
    </row>
    <row r="677" spans="1:12">
      <c r="A677" s="212"/>
      <c r="B677" s="213"/>
      <c r="C677" s="214" t="s">
        <v>58</v>
      </c>
      <c r="D677" s="215" t="s">
        <v>58</v>
      </c>
      <c r="E677" s="216"/>
      <c r="F677" s="217" t="s">
        <v>58</v>
      </c>
      <c r="G677" s="217" t="s">
        <v>58</v>
      </c>
      <c r="H677" s="217" t="s">
        <v>58</v>
      </c>
      <c r="I677" s="217" t="s">
        <v>58</v>
      </c>
      <c r="J677" s="217" t="s">
        <v>58</v>
      </c>
      <c r="K677" s="217" t="s">
        <v>58</v>
      </c>
      <c r="L677" s="217"/>
    </row>
    <row r="678" spans="1:12">
      <c r="A678" s="212"/>
      <c r="B678" s="213"/>
      <c r="C678" s="214" t="s">
        <v>58</v>
      </c>
      <c r="D678" s="215" t="s">
        <v>58</v>
      </c>
      <c r="E678" s="216"/>
      <c r="F678" s="217" t="s">
        <v>58</v>
      </c>
      <c r="G678" s="217" t="s">
        <v>58</v>
      </c>
      <c r="H678" s="217" t="s">
        <v>58</v>
      </c>
      <c r="I678" s="217" t="s">
        <v>58</v>
      </c>
      <c r="J678" s="217" t="s">
        <v>58</v>
      </c>
      <c r="K678" s="217" t="s">
        <v>58</v>
      </c>
      <c r="L678" s="217"/>
    </row>
    <row r="679" spans="1:12">
      <c r="A679" s="212"/>
      <c r="B679" s="213"/>
      <c r="C679" s="214" t="s">
        <v>58</v>
      </c>
      <c r="D679" s="215" t="s">
        <v>58</v>
      </c>
      <c r="E679" s="216"/>
      <c r="F679" s="217" t="s">
        <v>58</v>
      </c>
      <c r="G679" s="217" t="s">
        <v>58</v>
      </c>
      <c r="H679" s="217" t="s">
        <v>58</v>
      </c>
      <c r="I679" s="217" t="s">
        <v>58</v>
      </c>
      <c r="J679" s="217" t="s">
        <v>58</v>
      </c>
      <c r="K679" s="217" t="s">
        <v>58</v>
      </c>
      <c r="L679" s="217"/>
    </row>
    <row r="680" spans="1:12">
      <c r="A680" s="212"/>
      <c r="B680" s="213"/>
      <c r="C680" s="214" t="s">
        <v>58</v>
      </c>
      <c r="D680" s="215" t="s">
        <v>58</v>
      </c>
      <c r="E680" s="216"/>
      <c r="F680" s="217" t="s">
        <v>58</v>
      </c>
      <c r="G680" s="217" t="s">
        <v>58</v>
      </c>
      <c r="H680" s="217" t="s">
        <v>58</v>
      </c>
      <c r="I680" s="217" t="s">
        <v>58</v>
      </c>
      <c r="J680" s="217" t="s">
        <v>58</v>
      </c>
      <c r="K680" s="217" t="s">
        <v>58</v>
      </c>
      <c r="L680" s="217"/>
    </row>
    <row r="681" spans="1:12">
      <c r="A681" s="212"/>
      <c r="B681" s="213"/>
      <c r="C681" s="214" t="s">
        <v>58</v>
      </c>
      <c r="D681" s="215" t="s">
        <v>58</v>
      </c>
      <c r="E681" s="216"/>
      <c r="F681" s="217" t="s">
        <v>58</v>
      </c>
      <c r="G681" s="217" t="s">
        <v>58</v>
      </c>
      <c r="H681" s="217" t="s">
        <v>58</v>
      </c>
      <c r="I681" s="217" t="s">
        <v>58</v>
      </c>
      <c r="J681" s="217" t="s">
        <v>58</v>
      </c>
      <c r="K681" s="217" t="s">
        <v>58</v>
      </c>
      <c r="L681" s="217"/>
    </row>
    <row r="682" spans="1:12">
      <c r="A682" s="212"/>
      <c r="B682" s="213"/>
      <c r="C682" s="214" t="s">
        <v>58</v>
      </c>
      <c r="D682" s="215" t="s">
        <v>58</v>
      </c>
      <c r="E682" s="216"/>
      <c r="F682" s="217" t="s">
        <v>58</v>
      </c>
      <c r="G682" s="217" t="s">
        <v>58</v>
      </c>
      <c r="H682" s="217" t="s">
        <v>58</v>
      </c>
      <c r="I682" s="217" t="s">
        <v>58</v>
      </c>
      <c r="J682" s="217" t="s">
        <v>58</v>
      </c>
      <c r="K682" s="217" t="s">
        <v>58</v>
      </c>
      <c r="L682" s="217"/>
    </row>
    <row r="683" spans="1:12">
      <c r="A683" s="212"/>
      <c r="B683" s="213"/>
      <c r="C683" s="214" t="s">
        <v>58</v>
      </c>
      <c r="D683" s="215" t="s">
        <v>58</v>
      </c>
      <c r="E683" s="216"/>
      <c r="F683" s="217" t="s">
        <v>58</v>
      </c>
      <c r="G683" s="217" t="s">
        <v>58</v>
      </c>
      <c r="H683" s="217" t="s">
        <v>58</v>
      </c>
      <c r="I683" s="217" t="s">
        <v>58</v>
      </c>
      <c r="J683" s="217" t="s">
        <v>58</v>
      </c>
      <c r="K683" s="217" t="s">
        <v>58</v>
      </c>
      <c r="L683" s="217"/>
    </row>
    <row r="684" spans="1:12">
      <c r="A684" s="212"/>
      <c r="B684" s="213"/>
      <c r="C684" s="214" t="s">
        <v>58</v>
      </c>
      <c r="D684" s="215" t="s">
        <v>58</v>
      </c>
      <c r="E684" s="216"/>
      <c r="F684" s="217" t="s">
        <v>58</v>
      </c>
      <c r="G684" s="217" t="s">
        <v>58</v>
      </c>
      <c r="H684" s="217" t="s">
        <v>58</v>
      </c>
      <c r="I684" s="217" t="s">
        <v>58</v>
      </c>
      <c r="J684" s="217" t="s">
        <v>58</v>
      </c>
      <c r="K684" s="217" t="s">
        <v>58</v>
      </c>
      <c r="L684" s="217"/>
    </row>
    <row r="685" spans="1:12">
      <c r="A685" s="212"/>
      <c r="B685" s="213"/>
      <c r="C685" s="214" t="s">
        <v>58</v>
      </c>
      <c r="D685" s="215" t="s">
        <v>58</v>
      </c>
      <c r="E685" s="216"/>
      <c r="F685" s="217" t="s">
        <v>58</v>
      </c>
      <c r="G685" s="217" t="s">
        <v>58</v>
      </c>
      <c r="H685" s="217" t="s">
        <v>58</v>
      </c>
      <c r="I685" s="217" t="s">
        <v>58</v>
      </c>
      <c r="J685" s="217" t="s">
        <v>58</v>
      </c>
      <c r="K685" s="217" t="s">
        <v>58</v>
      </c>
      <c r="L685" s="217"/>
    </row>
    <row r="686" spans="1:12">
      <c r="A686" s="212"/>
      <c r="B686" s="213"/>
      <c r="C686" s="214" t="s">
        <v>58</v>
      </c>
      <c r="D686" s="215" t="s">
        <v>58</v>
      </c>
      <c r="E686" s="216"/>
      <c r="F686" s="217" t="s">
        <v>58</v>
      </c>
      <c r="G686" s="217" t="s">
        <v>58</v>
      </c>
      <c r="H686" s="217" t="s">
        <v>58</v>
      </c>
      <c r="I686" s="217" t="s">
        <v>58</v>
      </c>
      <c r="J686" s="217" t="s">
        <v>58</v>
      </c>
      <c r="K686" s="217" t="s">
        <v>58</v>
      </c>
      <c r="L686" s="217"/>
    </row>
    <row r="687" spans="1:12">
      <c r="A687" s="212"/>
      <c r="B687" s="213"/>
      <c r="C687" s="214" t="s">
        <v>58</v>
      </c>
      <c r="D687" s="215" t="s">
        <v>58</v>
      </c>
      <c r="E687" s="216"/>
      <c r="F687" s="217" t="s">
        <v>58</v>
      </c>
      <c r="G687" s="217" t="s">
        <v>58</v>
      </c>
      <c r="H687" s="217" t="s">
        <v>58</v>
      </c>
      <c r="I687" s="217" t="s">
        <v>58</v>
      </c>
      <c r="J687" s="217" t="s">
        <v>58</v>
      </c>
      <c r="K687" s="217" t="s">
        <v>58</v>
      </c>
      <c r="L687" s="217"/>
    </row>
    <row r="688" spans="1:12">
      <c r="A688" s="212"/>
      <c r="B688" s="213"/>
      <c r="C688" s="214" t="s">
        <v>58</v>
      </c>
      <c r="D688" s="215" t="s">
        <v>58</v>
      </c>
      <c r="E688" s="216"/>
      <c r="F688" s="217" t="s">
        <v>58</v>
      </c>
      <c r="G688" s="217" t="s">
        <v>58</v>
      </c>
      <c r="H688" s="217" t="s">
        <v>58</v>
      </c>
      <c r="I688" s="217" t="s">
        <v>58</v>
      </c>
      <c r="J688" s="217" t="s">
        <v>58</v>
      </c>
      <c r="K688" s="217" t="s">
        <v>58</v>
      </c>
      <c r="L688" s="217"/>
    </row>
    <row r="689" spans="1:12">
      <c r="A689" s="212"/>
      <c r="B689" s="213"/>
      <c r="C689" s="214" t="s">
        <v>58</v>
      </c>
      <c r="D689" s="215" t="s">
        <v>58</v>
      </c>
      <c r="E689" s="216"/>
      <c r="F689" s="217" t="s">
        <v>58</v>
      </c>
      <c r="G689" s="217" t="s">
        <v>58</v>
      </c>
      <c r="H689" s="217" t="s">
        <v>58</v>
      </c>
      <c r="I689" s="217" t="s">
        <v>58</v>
      </c>
      <c r="J689" s="217" t="s">
        <v>58</v>
      </c>
      <c r="K689" s="217" t="s">
        <v>58</v>
      </c>
      <c r="L689" s="217"/>
    </row>
    <row r="690" spans="1:12">
      <c r="A690" s="212"/>
      <c r="B690" s="213"/>
      <c r="C690" s="214" t="s">
        <v>58</v>
      </c>
      <c r="D690" s="215" t="s">
        <v>58</v>
      </c>
      <c r="E690" s="216"/>
      <c r="F690" s="217" t="s">
        <v>58</v>
      </c>
      <c r="G690" s="217" t="s">
        <v>58</v>
      </c>
      <c r="H690" s="217" t="s">
        <v>58</v>
      </c>
      <c r="I690" s="217" t="s">
        <v>58</v>
      </c>
      <c r="J690" s="217" t="s">
        <v>58</v>
      </c>
      <c r="K690" s="217" t="s">
        <v>58</v>
      </c>
      <c r="L690" s="217"/>
    </row>
    <row r="691" spans="1:12">
      <c r="A691" s="212"/>
      <c r="B691" s="213"/>
      <c r="C691" s="214" t="s">
        <v>58</v>
      </c>
      <c r="D691" s="215" t="s">
        <v>58</v>
      </c>
      <c r="E691" s="216"/>
      <c r="F691" s="217" t="s">
        <v>58</v>
      </c>
      <c r="G691" s="217" t="s">
        <v>58</v>
      </c>
      <c r="H691" s="217" t="s">
        <v>58</v>
      </c>
      <c r="I691" s="217" t="s">
        <v>58</v>
      </c>
      <c r="J691" s="217" t="s">
        <v>58</v>
      </c>
      <c r="K691" s="217" t="s">
        <v>58</v>
      </c>
      <c r="L691" s="217"/>
    </row>
    <row r="692" spans="1:12">
      <c r="A692" s="212"/>
      <c r="B692" s="213"/>
      <c r="C692" s="214" t="s">
        <v>58</v>
      </c>
      <c r="D692" s="215" t="s">
        <v>58</v>
      </c>
      <c r="E692" s="216"/>
      <c r="F692" s="217" t="s">
        <v>58</v>
      </c>
      <c r="G692" s="217" t="s">
        <v>58</v>
      </c>
      <c r="H692" s="217" t="s">
        <v>58</v>
      </c>
      <c r="I692" s="217" t="s">
        <v>58</v>
      </c>
      <c r="J692" s="217" t="s">
        <v>58</v>
      </c>
      <c r="K692" s="217" t="s">
        <v>58</v>
      </c>
      <c r="L692" s="217"/>
    </row>
    <row r="693" spans="1:12">
      <c r="A693" s="212"/>
      <c r="B693" s="213"/>
      <c r="C693" s="214" t="s">
        <v>58</v>
      </c>
      <c r="D693" s="215" t="s">
        <v>58</v>
      </c>
      <c r="E693" s="216"/>
      <c r="F693" s="217" t="s">
        <v>58</v>
      </c>
      <c r="G693" s="217" t="s">
        <v>58</v>
      </c>
      <c r="H693" s="217" t="s">
        <v>58</v>
      </c>
      <c r="I693" s="217" t="s">
        <v>58</v>
      </c>
      <c r="J693" s="217" t="s">
        <v>58</v>
      </c>
      <c r="K693" s="217" t="s">
        <v>58</v>
      </c>
      <c r="L693" s="217"/>
    </row>
    <row r="694" spans="1:12">
      <c r="A694" s="212"/>
      <c r="B694" s="213"/>
      <c r="C694" s="214" t="s">
        <v>58</v>
      </c>
      <c r="D694" s="215" t="s">
        <v>58</v>
      </c>
      <c r="E694" s="216"/>
      <c r="F694" s="217" t="s">
        <v>58</v>
      </c>
      <c r="G694" s="217" t="s">
        <v>58</v>
      </c>
      <c r="H694" s="217" t="s">
        <v>58</v>
      </c>
      <c r="I694" s="217" t="s">
        <v>58</v>
      </c>
      <c r="J694" s="217" t="s">
        <v>58</v>
      </c>
      <c r="K694" s="217" t="s">
        <v>58</v>
      </c>
      <c r="L694" s="217"/>
    </row>
    <row r="695" spans="1:12">
      <c r="A695" s="212"/>
      <c r="B695" s="213"/>
      <c r="C695" s="214" t="s">
        <v>58</v>
      </c>
      <c r="D695" s="215" t="s">
        <v>58</v>
      </c>
      <c r="E695" s="216"/>
      <c r="F695" s="217" t="s">
        <v>58</v>
      </c>
      <c r="G695" s="217" t="s">
        <v>58</v>
      </c>
      <c r="H695" s="217" t="s">
        <v>58</v>
      </c>
      <c r="I695" s="217" t="s">
        <v>58</v>
      </c>
      <c r="J695" s="217" t="s">
        <v>58</v>
      </c>
      <c r="K695" s="217" t="s">
        <v>58</v>
      </c>
      <c r="L695" s="217"/>
    </row>
    <row r="696" spans="1:12">
      <c r="A696" s="212"/>
      <c r="B696" s="213"/>
      <c r="C696" s="214" t="s">
        <v>58</v>
      </c>
      <c r="D696" s="215" t="s">
        <v>58</v>
      </c>
      <c r="E696" s="216"/>
      <c r="F696" s="217" t="s">
        <v>58</v>
      </c>
      <c r="G696" s="217" t="s">
        <v>58</v>
      </c>
      <c r="H696" s="217" t="s">
        <v>58</v>
      </c>
      <c r="I696" s="217" t="s">
        <v>58</v>
      </c>
      <c r="J696" s="217" t="s">
        <v>58</v>
      </c>
      <c r="K696" s="217" t="s">
        <v>58</v>
      </c>
      <c r="L696" s="217"/>
    </row>
    <row r="697" spans="1:12">
      <c r="A697" s="212"/>
      <c r="B697" s="213"/>
      <c r="C697" s="214" t="s">
        <v>58</v>
      </c>
      <c r="D697" s="215" t="s">
        <v>58</v>
      </c>
      <c r="E697" s="216"/>
      <c r="F697" s="217" t="s">
        <v>58</v>
      </c>
      <c r="G697" s="217" t="s">
        <v>58</v>
      </c>
      <c r="H697" s="217" t="s">
        <v>58</v>
      </c>
      <c r="I697" s="217" t="s">
        <v>58</v>
      </c>
      <c r="J697" s="217" t="s">
        <v>58</v>
      </c>
      <c r="K697" s="217" t="s">
        <v>58</v>
      </c>
      <c r="L697" s="217"/>
    </row>
    <row r="698" spans="1:12">
      <c r="A698" s="212"/>
      <c r="B698" s="213"/>
      <c r="C698" s="214" t="s">
        <v>58</v>
      </c>
      <c r="D698" s="215" t="s">
        <v>58</v>
      </c>
      <c r="E698" s="216"/>
      <c r="F698" s="217" t="s">
        <v>58</v>
      </c>
      <c r="G698" s="217" t="s">
        <v>58</v>
      </c>
      <c r="H698" s="217" t="s">
        <v>58</v>
      </c>
      <c r="I698" s="217" t="s">
        <v>58</v>
      </c>
      <c r="J698" s="217" t="s">
        <v>58</v>
      </c>
      <c r="K698" s="217" t="s">
        <v>58</v>
      </c>
      <c r="L698" s="217"/>
    </row>
    <row r="699" spans="1:12">
      <c r="A699" s="212"/>
      <c r="B699" s="213"/>
      <c r="C699" s="214" t="s">
        <v>58</v>
      </c>
      <c r="D699" s="215" t="s">
        <v>58</v>
      </c>
      <c r="E699" s="216"/>
      <c r="F699" s="217" t="s">
        <v>58</v>
      </c>
      <c r="G699" s="217" t="s">
        <v>58</v>
      </c>
      <c r="H699" s="217" t="s">
        <v>58</v>
      </c>
      <c r="I699" s="217" t="s">
        <v>58</v>
      </c>
      <c r="J699" s="217" t="s">
        <v>58</v>
      </c>
      <c r="K699" s="217" t="s">
        <v>58</v>
      </c>
      <c r="L699" s="217"/>
    </row>
    <row r="700" spans="1:12">
      <c r="A700" s="212"/>
      <c r="B700" s="213"/>
      <c r="C700" s="214" t="s">
        <v>58</v>
      </c>
      <c r="D700" s="215" t="s">
        <v>58</v>
      </c>
      <c r="E700" s="216"/>
      <c r="F700" s="217" t="s">
        <v>58</v>
      </c>
      <c r="G700" s="217" t="s">
        <v>58</v>
      </c>
      <c r="H700" s="217" t="s">
        <v>58</v>
      </c>
      <c r="I700" s="217" t="s">
        <v>58</v>
      </c>
      <c r="J700" s="217" t="s">
        <v>58</v>
      </c>
      <c r="K700" s="217" t="s">
        <v>58</v>
      </c>
      <c r="L700" s="217"/>
    </row>
    <row r="701" spans="1:12">
      <c r="A701" s="212"/>
      <c r="B701" s="213"/>
      <c r="C701" s="214" t="s">
        <v>58</v>
      </c>
      <c r="D701" s="215" t="s">
        <v>58</v>
      </c>
      <c r="E701" s="216"/>
      <c r="F701" s="217" t="s">
        <v>58</v>
      </c>
      <c r="G701" s="217" t="s">
        <v>58</v>
      </c>
      <c r="H701" s="217" t="s">
        <v>58</v>
      </c>
      <c r="I701" s="217" t="s">
        <v>58</v>
      </c>
      <c r="J701" s="217" t="s">
        <v>58</v>
      </c>
      <c r="K701" s="217" t="s">
        <v>58</v>
      </c>
      <c r="L701" s="217"/>
    </row>
    <row r="702" spans="1:12">
      <c r="A702" s="212"/>
      <c r="B702" s="213"/>
      <c r="C702" s="214" t="s">
        <v>58</v>
      </c>
      <c r="D702" s="215" t="s">
        <v>58</v>
      </c>
      <c r="E702" s="216"/>
      <c r="F702" s="217" t="s">
        <v>58</v>
      </c>
      <c r="G702" s="217" t="s">
        <v>58</v>
      </c>
      <c r="H702" s="217" t="s">
        <v>58</v>
      </c>
      <c r="I702" s="217" t="s">
        <v>58</v>
      </c>
      <c r="J702" s="217" t="s">
        <v>58</v>
      </c>
      <c r="K702" s="217" t="s">
        <v>58</v>
      </c>
      <c r="L702" s="217"/>
    </row>
    <row r="703" spans="1:12">
      <c r="A703" s="212"/>
      <c r="B703" s="213"/>
      <c r="C703" s="214" t="s">
        <v>58</v>
      </c>
      <c r="D703" s="215" t="s">
        <v>58</v>
      </c>
      <c r="E703" s="216"/>
      <c r="F703" s="217" t="s">
        <v>58</v>
      </c>
      <c r="G703" s="217" t="s">
        <v>58</v>
      </c>
      <c r="H703" s="217" t="s">
        <v>58</v>
      </c>
      <c r="I703" s="217" t="s">
        <v>58</v>
      </c>
      <c r="J703" s="217" t="s">
        <v>58</v>
      </c>
      <c r="K703" s="217" t="s">
        <v>58</v>
      </c>
      <c r="L703" s="217"/>
    </row>
    <row r="704" spans="1:12">
      <c r="A704" s="212"/>
      <c r="B704" s="213"/>
      <c r="C704" s="214" t="s">
        <v>58</v>
      </c>
      <c r="D704" s="215" t="s">
        <v>58</v>
      </c>
      <c r="E704" s="216"/>
      <c r="F704" s="217" t="s">
        <v>58</v>
      </c>
      <c r="G704" s="217" t="s">
        <v>58</v>
      </c>
      <c r="H704" s="217" t="s">
        <v>58</v>
      </c>
      <c r="I704" s="217" t="s">
        <v>58</v>
      </c>
      <c r="J704" s="217" t="s">
        <v>58</v>
      </c>
      <c r="K704" s="217" t="s">
        <v>58</v>
      </c>
      <c r="L704" s="217"/>
    </row>
    <row r="705" spans="1:12">
      <c r="A705" s="212"/>
      <c r="B705" s="213"/>
      <c r="C705" s="214" t="s">
        <v>58</v>
      </c>
      <c r="D705" s="215" t="s">
        <v>58</v>
      </c>
      <c r="E705" s="216"/>
      <c r="F705" s="217" t="s">
        <v>58</v>
      </c>
      <c r="G705" s="217" t="s">
        <v>58</v>
      </c>
      <c r="H705" s="217" t="s">
        <v>58</v>
      </c>
      <c r="I705" s="217" t="s">
        <v>58</v>
      </c>
      <c r="J705" s="217" t="s">
        <v>58</v>
      </c>
      <c r="K705" s="217" t="s">
        <v>58</v>
      </c>
      <c r="L705" s="217"/>
    </row>
    <row r="706" spans="1:12">
      <c r="A706" s="212"/>
      <c r="B706" s="213"/>
      <c r="C706" s="214" t="s">
        <v>58</v>
      </c>
      <c r="D706" s="215" t="s">
        <v>58</v>
      </c>
      <c r="E706" s="216"/>
      <c r="F706" s="217" t="s">
        <v>58</v>
      </c>
      <c r="G706" s="217" t="s">
        <v>58</v>
      </c>
      <c r="H706" s="217" t="s">
        <v>58</v>
      </c>
      <c r="I706" s="217" t="s">
        <v>58</v>
      </c>
      <c r="J706" s="217" t="s">
        <v>58</v>
      </c>
      <c r="K706" s="217" t="s">
        <v>58</v>
      </c>
      <c r="L706" s="217"/>
    </row>
    <row r="707" spans="1:12">
      <c r="A707" s="212"/>
      <c r="B707" s="213"/>
      <c r="C707" s="214" t="s">
        <v>58</v>
      </c>
      <c r="D707" s="215" t="s">
        <v>58</v>
      </c>
      <c r="E707" s="216"/>
      <c r="F707" s="217" t="s">
        <v>58</v>
      </c>
      <c r="G707" s="217" t="s">
        <v>58</v>
      </c>
      <c r="H707" s="217" t="s">
        <v>58</v>
      </c>
      <c r="I707" s="217" t="s">
        <v>58</v>
      </c>
      <c r="J707" s="217" t="s">
        <v>58</v>
      </c>
      <c r="K707" s="217" t="s">
        <v>58</v>
      </c>
      <c r="L707" s="217"/>
    </row>
    <row r="708" spans="1:12">
      <c r="A708" s="212"/>
      <c r="B708" s="213"/>
      <c r="C708" s="214" t="s">
        <v>58</v>
      </c>
      <c r="D708" s="215" t="s">
        <v>58</v>
      </c>
      <c r="E708" s="216"/>
      <c r="F708" s="217" t="s">
        <v>58</v>
      </c>
      <c r="G708" s="217" t="s">
        <v>58</v>
      </c>
      <c r="H708" s="217" t="s">
        <v>58</v>
      </c>
      <c r="I708" s="217" t="s">
        <v>58</v>
      </c>
      <c r="J708" s="217" t="s">
        <v>58</v>
      </c>
      <c r="K708" s="217" t="s">
        <v>58</v>
      </c>
      <c r="L708" s="217"/>
    </row>
    <row r="709" spans="1:12">
      <c r="A709" s="212"/>
      <c r="B709" s="213"/>
      <c r="C709" s="214" t="s">
        <v>58</v>
      </c>
      <c r="D709" s="215" t="s">
        <v>58</v>
      </c>
      <c r="E709" s="216"/>
      <c r="F709" s="217" t="s">
        <v>58</v>
      </c>
      <c r="G709" s="217" t="s">
        <v>58</v>
      </c>
      <c r="H709" s="217" t="s">
        <v>58</v>
      </c>
      <c r="I709" s="217" t="s">
        <v>58</v>
      </c>
      <c r="J709" s="217" t="s">
        <v>58</v>
      </c>
      <c r="K709" s="217" t="s">
        <v>58</v>
      </c>
      <c r="L709" s="217"/>
    </row>
    <row r="710" spans="1:12">
      <c r="A710" s="212"/>
      <c r="B710" s="213"/>
      <c r="C710" s="214" t="s">
        <v>58</v>
      </c>
      <c r="D710" s="215" t="s">
        <v>58</v>
      </c>
      <c r="E710" s="216"/>
      <c r="F710" s="217" t="s">
        <v>58</v>
      </c>
      <c r="G710" s="217" t="s">
        <v>58</v>
      </c>
      <c r="H710" s="217" t="s">
        <v>58</v>
      </c>
      <c r="I710" s="217" t="s">
        <v>58</v>
      </c>
      <c r="J710" s="217" t="s">
        <v>58</v>
      </c>
      <c r="K710" s="217" t="s">
        <v>58</v>
      </c>
      <c r="L710" s="217"/>
    </row>
    <row r="711" spans="1:12">
      <c r="A711" s="212"/>
      <c r="B711" s="213"/>
      <c r="C711" s="214" t="s">
        <v>58</v>
      </c>
      <c r="D711" s="215" t="s">
        <v>58</v>
      </c>
      <c r="E711" s="216"/>
      <c r="F711" s="217" t="s">
        <v>58</v>
      </c>
      <c r="G711" s="217" t="s">
        <v>58</v>
      </c>
      <c r="H711" s="217" t="s">
        <v>58</v>
      </c>
      <c r="I711" s="217" t="s">
        <v>58</v>
      </c>
      <c r="J711" s="217" t="s">
        <v>58</v>
      </c>
      <c r="K711" s="217" t="s">
        <v>58</v>
      </c>
      <c r="L711" s="217"/>
    </row>
    <row r="712" spans="1:12">
      <c r="A712" s="212"/>
      <c r="B712" s="213"/>
      <c r="C712" s="214" t="s">
        <v>58</v>
      </c>
      <c r="D712" s="215" t="s">
        <v>58</v>
      </c>
      <c r="E712" s="216"/>
      <c r="F712" s="217" t="s">
        <v>58</v>
      </c>
      <c r="G712" s="217" t="s">
        <v>58</v>
      </c>
      <c r="H712" s="217" t="s">
        <v>58</v>
      </c>
      <c r="I712" s="217" t="s">
        <v>58</v>
      </c>
      <c r="J712" s="217" t="s">
        <v>58</v>
      </c>
      <c r="K712" s="217" t="s">
        <v>58</v>
      </c>
      <c r="L712" s="217"/>
    </row>
    <row r="713" spans="1:12">
      <c r="A713" s="212"/>
      <c r="B713" s="213"/>
      <c r="C713" s="214" t="s">
        <v>58</v>
      </c>
      <c r="D713" s="215" t="s">
        <v>58</v>
      </c>
      <c r="E713" s="216"/>
      <c r="F713" s="217" t="s">
        <v>58</v>
      </c>
      <c r="G713" s="217" t="s">
        <v>58</v>
      </c>
      <c r="H713" s="217" t="s">
        <v>58</v>
      </c>
      <c r="I713" s="217" t="s">
        <v>58</v>
      </c>
      <c r="J713" s="217" t="s">
        <v>58</v>
      </c>
      <c r="K713" s="217" t="s">
        <v>58</v>
      </c>
      <c r="L713" s="217"/>
    </row>
    <row r="714" spans="1:12">
      <c r="A714" s="212"/>
      <c r="B714" s="213"/>
      <c r="C714" s="214" t="s">
        <v>58</v>
      </c>
      <c r="D714" s="215" t="s">
        <v>58</v>
      </c>
      <c r="E714" s="216"/>
      <c r="F714" s="217" t="s">
        <v>58</v>
      </c>
      <c r="G714" s="217" t="s">
        <v>58</v>
      </c>
      <c r="H714" s="217" t="s">
        <v>58</v>
      </c>
      <c r="I714" s="217" t="s">
        <v>58</v>
      </c>
      <c r="J714" s="217" t="s">
        <v>58</v>
      </c>
      <c r="K714" s="217" t="s">
        <v>58</v>
      </c>
      <c r="L714" s="217"/>
    </row>
    <row r="715" spans="1:12">
      <c r="A715" s="212"/>
      <c r="B715" s="213"/>
      <c r="C715" s="214" t="s">
        <v>58</v>
      </c>
      <c r="D715" s="215" t="s">
        <v>58</v>
      </c>
      <c r="E715" s="216"/>
      <c r="F715" s="217" t="s">
        <v>58</v>
      </c>
      <c r="G715" s="217" t="s">
        <v>58</v>
      </c>
      <c r="H715" s="217" t="s">
        <v>58</v>
      </c>
      <c r="I715" s="217" t="s">
        <v>58</v>
      </c>
      <c r="J715" s="217" t="s">
        <v>58</v>
      </c>
      <c r="K715" s="217" t="s">
        <v>58</v>
      </c>
      <c r="L715" s="217"/>
    </row>
    <row r="716" spans="1:12">
      <c r="A716" s="212"/>
      <c r="B716" s="213"/>
      <c r="C716" s="214" t="s">
        <v>58</v>
      </c>
      <c r="D716" s="215" t="s">
        <v>58</v>
      </c>
      <c r="E716" s="216"/>
      <c r="F716" s="217" t="s">
        <v>58</v>
      </c>
      <c r="G716" s="217" t="s">
        <v>58</v>
      </c>
      <c r="H716" s="217" t="s">
        <v>58</v>
      </c>
      <c r="I716" s="217" t="s">
        <v>58</v>
      </c>
      <c r="J716" s="217" t="s">
        <v>58</v>
      </c>
      <c r="K716" s="217" t="s">
        <v>58</v>
      </c>
      <c r="L716" s="217"/>
    </row>
    <row r="717" spans="1:12">
      <c r="A717" s="212"/>
      <c r="B717" s="213"/>
      <c r="C717" s="214" t="s">
        <v>58</v>
      </c>
      <c r="D717" s="215" t="s">
        <v>58</v>
      </c>
      <c r="E717" s="216"/>
      <c r="F717" s="217" t="s">
        <v>58</v>
      </c>
      <c r="G717" s="217" t="s">
        <v>58</v>
      </c>
      <c r="H717" s="217" t="s">
        <v>58</v>
      </c>
      <c r="I717" s="217" t="s">
        <v>58</v>
      </c>
      <c r="J717" s="217" t="s">
        <v>58</v>
      </c>
      <c r="K717" s="217" t="s">
        <v>58</v>
      </c>
      <c r="L717" s="217"/>
    </row>
    <row r="718" spans="1:12">
      <c r="A718" s="212"/>
      <c r="B718" s="213"/>
      <c r="C718" s="214" t="s">
        <v>58</v>
      </c>
      <c r="D718" s="215" t="s">
        <v>58</v>
      </c>
      <c r="E718" s="216"/>
      <c r="F718" s="217" t="s">
        <v>58</v>
      </c>
      <c r="G718" s="217" t="s">
        <v>58</v>
      </c>
      <c r="H718" s="217" t="s">
        <v>58</v>
      </c>
      <c r="I718" s="217" t="s">
        <v>58</v>
      </c>
      <c r="J718" s="217" t="s">
        <v>58</v>
      </c>
      <c r="K718" s="217" t="s">
        <v>58</v>
      </c>
      <c r="L718" s="217"/>
    </row>
    <row r="719" spans="1:12">
      <c r="A719" s="212"/>
      <c r="B719" s="213"/>
      <c r="C719" s="214" t="s">
        <v>58</v>
      </c>
      <c r="D719" s="215" t="s">
        <v>58</v>
      </c>
      <c r="E719" s="216"/>
      <c r="F719" s="217" t="s">
        <v>58</v>
      </c>
      <c r="G719" s="217" t="s">
        <v>58</v>
      </c>
      <c r="H719" s="217" t="s">
        <v>58</v>
      </c>
      <c r="I719" s="217" t="s">
        <v>58</v>
      </c>
      <c r="J719" s="217" t="s">
        <v>58</v>
      </c>
      <c r="K719" s="217" t="s">
        <v>58</v>
      </c>
      <c r="L719" s="217"/>
    </row>
    <row r="720" spans="1:12">
      <c r="A720" s="212"/>
      <c r="B720" s="213"/>
      <c r="C720" s="214" t="s">
        <v>58</v>
      </c>
      <c r="D720" s="215" t="s">
        <v>58</v>
      </c>
      <c r="E720" s="216"/>
      <c r="F720" s="217" t="s">
        <v>58</v>
      </c>
      <c r="G720" s="217" t="s">
        <v>58</v>
      </c>
      <c r="H720" s="217" t="s">
        <v>58</v>
      </c>
      <c r="I720" s="217" t="s">
        <v>58</v>
      </c>
      <c r="J720" s="217" t="s">
        <v>58</v>
      </c>
      <c r="K720" s="217" t="s">
        <v>58</v>
      </c>
      <c r="L720" s="217"/>
    </row>
    <row r="721" spans="1:12">
      <c r="A721" s="212"/>
      <c r="B721" s="213"/>
      <c r="C721" s="214" t="s">
        <v>58</v>
      </c>
      <c r="D721" s="215" t="s">
        <v>58</v>
      </c>
      <c r="E721" s="216"/>
      <c r="F721" s="217" t="s">
        <v>58</v>
      </c>
      <c r="G721" s="217" t="s">
        <v>58</v>
      </c>
      <c r="H721" s="217" t="s">
        <v>58</v>
      </c>
      <c r="I721" s="217" t="s">
        <v>58</v>
      </c>
      <c r="J721" s="217" t="s">
        <v>58</v>
      </c>
      <c r="K721" s="217" t="s">
        <v>58</v>
      </c>
      <c r="L721" s="217"/>
    </row>
    <row r="722" spans="1:12">
      <c r="A722" s="212"/>
      <c r="B722" s="213"/>
      <c r="C722" s="214" t="s">
        <v>58</v>
      </c>
      <c r="D722" s="215" t="s">
        <v>58</v>
      </c>
      <c r="E722" s="216"/>
      <c r="F722" s="217" t="s">
        <v>58</v>
      </c>
      <c r="G722" s="217" t="s">
        <v>58</v>
      </c>
      <c r="H722" s="217" t="s">
        <v>58</v>
      </c>
      <c r="I722" s="217" t="s">
        <v>58</v>
      </c>
      <c r="J722" s="217" t="s">
        <v>58</v>
      </c>
      <c r="K722" s="217" t="s">
        <v>58</v>
      </c>
      <c r="L722" s="217"/>
    </row>
    <row r="723" spans="1:12">
      <c r="A723" s="212"/>
      <c r="B723" s="213"/>
      <c r="C723" s="214" t="s">
        <v>58</v>
      </c>
      <c r="D723" s="215" t="s">
        <v>58</v>
      </c>
      <c r="E723" s="216"/>
      <c r="F723" s="217" t="s">
        <v>58</v>
      </c>
      <c r="G723" s="217" t="s">
        <v>58</v>
      </c>
      <c r="H723" s="217" t="s">
        <v>58</v>
      </c>
      <c r="I723" s="217" t="s">
        <v>58</v>
      </c>
      <c r="J723" s="217" t="s">
        <v>58</v>
      </c>
      <c r="K723" s="217" t="s">
        <v>58</v>
      </c>
      <c r="L723" s="217"/>
    </row>
    <row r="724" spans="1:12">
      <c r="A724" s="212"/>
      <c r="B724" s="213"/>
      <c r="C724" s="214" t="s">
        <v>58</v>
      </c>
      <c r="D724" s="215" t="s">
        <v>58</v>
      </c>
      <c r="E724" s="216"/>
      <c r="F724" s="217" t="s">
        <v>58</v>
      </c>
      <c r="G724" s="217" t="s">
        <v>58</v>
      </c>
      <c r="H724" s="217" t="s">
        <v>58</v>
      </c>
      <c r="I724" s="217" t="s">
        <v>58</v>
      </c>
      <c r="J724" s="217" t="s">
        <v>58</v>
      </c>
      <c r="K724" s="217" t="s">
        <v>58</v>
      </c>
      <c r="L724" s="217"/>
    </row>
    <row r="725" spans="1:12">
      <c r="A725" s="212"/>
      <c r="B725" s="213"/>
      <c r="C725" s="214" t="s">
        <v>58</v>
      </c>
      <c r="D725" s="215" t="s">
        <v>58</v>
      </c>
      <c r="E725" s="216"/>
      <c r="F725" s="217" t="s">
        <v>58</v>
      </c>
      <c r="G725" s="217" t="s">
        <v>58</v>
      </c>
      <c r="H725" s="217" t="s">
        <v>58</v>
      </c>
      <c r="I725" s="217" t="s">
        <v>58</v>
      </c>
      <c r="J725" s="217" t="s">
        <v>58</v>
      </c>
      <c r="K725" s="217" t="s">
        <v>58</v>
      </c>
      <c r="L725" s="217"/>
    </row>
    <row r="726" spans="1:12">
      <c r="A726" s="212"/>
      <c r="B726" s="213"/>
      <c r="C726" s="214" t="s">
        <v>58</v>
      </c>
      <c r="D726" s="215" t="s">
        <v>58</v>
      </c>
      <c r="E726" s="216"/>
      <c r="F726" s="217" t="s">
        <v>58</v>
      </c>
      <c r="G726" s="217" t="s">
        <v>58</v>
      </c>
      <c r="H726" s="217" t="s">
        <v>58</v>
      </c>
      <c r="I726" s="217" t="s">
        <v>58</v>
      </c>
      <c r="J726" s="217" t="s">
        <v>58</v>
      </c>
      <c r="K726" s="217" t="s">
        <v>58</v>
      </c>
      <c r="L726" s="217"/>
    </row>
    <row r="727" spans="1:12">
      <c r="A727" s="212"/>
      <c r="B727" s="213"/>
      <c r="C727" s="214" t="s">
        <v>58</v>
      </c>
      <c r="D727" s="215" t="s">
        <v>58</v>
      </c>
      <c r="E727" s="216"/>
      <c r="F727" s="217" t="s">
        <v>58</v>
      </c>
      <c r="G727" s="217" t="s">
        <v>58</v>
      </c>
      <c r="H727" s="217" t="s">
        <v>58</v>
      </c>
      <c r="I727" s="217" t="s">
        <v>58</v>
      </c>
      <c r="J727" s="217" t="s">
        <v>58</v>
      </c>
      <c r="K727" s="217" t="s">
        <v>58</v>
      </c>
      <c r="L727" s="217"/>
    </row>
    <row r="728" spans="1:12">
      <c r="A728" s="212"/>
      <c r="B728" s="213"/>
      <c r="C728" s="214" t="s">
        <v>58</v>
      </c>
      <c r="D728" s="215" t="s">
        <v>58</v>
      </c>
      <c r="E728" s="216"/>
      <c r="F728" s="217" t="s">
        <v>58</v>
      </c>
      <c r="G728" s="217" t="s">
        <v>58</v>
      </c>
      <c r="H728" s="217" t="s">
        <v>58</v>
      </c>
      <c r="I728" s="217" t="s">
        <v>58</v>
      </c>
      <c r="J728" s="217" t="s">
        <v>58</v>
      </c>
      <c r="K728" s="217" t="s">
        <v>58</v>
      </c>
      <c r="L728" s="217"/>
    </row>
    <row r="729" spans="1:12">
      <c r="A729" s="212"/>
      <c r="B729" s="213"/>
      <c r="C729" s="214" t="s">
        <v>58</v>
      </c>
      <c r="D729" s="215" t="s">
        <v>58</v>
      </c>
      <c r="E729" s="216"/>
      <c r="F729" s="217" t="s">
        <v>58</v>
      </c>
      <c r="G729" s="217" t="s">
        <v>58</v>
      </c>
      <c r="H729" s="217" t="s">
        <v>58</v>
      </c>
      <c r="I729" s="217" t="s">
        <v>58</v>
      </c>
      <c r="J729" s="217" t="s">
        <v>58</v>
      </c>
      <c r="K729" s="217" t="s">
        <v>58</v>
      </c>
      <c r="L729" s="217"/>
    </row>
    <row r="730" spans="1:12">
      <c r="A730" s="212"/>
      <c r="B730" s="213"/>
      <c r="C730" s="214" t="s">
        <v>58</v>
      </c>
      <c r="D730" s="215" t="s">
        <v>58</v>
      </c>
      <c r="E730" s="216"/>
      <c r="F730" s="217" t="s">
        <v>58</v>
      </c>
      <c r="G730" s="217" t="s">
        <v>58</v>
      </c>
      <c r="H730" s="217" t="s">
        <v>58</v>
      </c>
      <c r="I730" s="217" t="s">
        <v>58</v>
      </c>
      <c r="J730" s="217" t="s">
        <v>58</v>
      </c>
      <c r="K730" s="217" t="s">
        <v>58</v>
      </c>
      <c r="L730" s="217"/>
    </row>
    <row r="731" spans="1:12">
      <c r="A731" s="212"/>
      <c r="B731" s="213"/>
      <c r="C731" s="214" t="s">
        <v>58</v>
      </c>
      <c r="D731" s="215" t="s">
        <v>58</v>
      </c>
      <c r="E731" s="216"/>
      <c r="F731" s="217" t="s">
        <v>58</v>
      </c>
      <c r="G731" s="217" t="s">
        <v>58</v>
      </c>
      <c r="H731" s="217" t="s">
        <v>58</v>
      </c>
      <c r="I731" s="217" t="s">
        <v>58</v>
      </c>
      <c r="J731" s="217" t="s">
        <v>58</v>
      </c>
      <c r="K731" s="217" t="s">
        <v>58</v>
      </c>
      <c r="L731" s="217"/>
    </row>
    <row r="732" spans="1:12">
      <c r="A732" s="212"/>
      <c r="B732" s="213"/>
      <c r="C732" s="214" t="s">
        <v>58</v>
      </c>
      <c r="D732" s="215" t="s">
        <v>58</v>
      </c>
      <c r="E732" s="216"/>
      <c r="F732" s="217" t="s">
        <v>58</v>
      </c>
      <c r="G732" s="217" t="s">
        <v>58</v>
      </c>
      <c r="H732" s="217" t="s">
        <v>58</v>
      </c>
      <c r="I732" s="217" t="s">
        <v>58</v>
      </c>
      <c r="J732" s="217" t="s">
        <v>58</v>
      </c>
      <c r="K732" s="217" t="s">
        <v>58</v>
      </c>
      <c r="L732" s="217"/>
    </row>
    <row r="733" spans="1:12">
      <c r="A733" s="212"/>
      <c r="B733" s="213"/>
      <c r="C733" s="214" t="s">
        <v>58</v>
      </c>
      <c r="D733" s="215" t="s">
        <v>58</v>
      </c>
      <c r="E733" s="216"/>
      <c r="F733" s="217" t="s">
        <v>58</v>
      </c>
      <c r="G733" s="217" t="s">
        <v>58</v>
      </c>
      <c r="H733" s="217" t="s">
        <v>58</v>
      </c>
      <c r="I733" s="217" t="s">
        <v>58</v>
      </c>
      <c r="J733" s="217" t="s">
        <v>58</v>
      </c>
      <c r="K733" s="217" t="s">
        <v>58</v>
      </c>
      <c r="L733" s="217"/>
    </row>
    <row r="734" spans="1:12">
      <c r="A734" s="212"/>
      <c r="B734" s="213"/>
      <c r="C734" s="214" t="s">
        <v>58</v>
      </c>
      <c r="D734" s="215" t="s">
        <v>58</v>
      </c>
      <c r="E734" s="216"/>
      <c r="F734" s="217" t="s">
        <v>58</v>
      </c>
      <c r="G734" s="217" t="s">
        <v>58</v>
      </c>
      <c r="H734" s="217" t="s">
        <v>58</v>
      </c>
      <c r="I734" s="217" t="s">
        <v>58</v>
      </c>
      <c r="J734" s="217" t="s">
        <v>58</v>
      </c>
      <c r="K734" s="217" t="s">
        <v>58</v>
      </c>
      <c r="L734" s="217"/>
    </row>
    <row r="735" spans="1:12">
      <c r="A735" s="212"/>
      <c r="B735" s="213"/>
      <c r="C735" s="214" t="s">
        <v>58</v>
      </c>
      <c r="D735" s="215" t="s">
        <v>58</v>
      </c>
      <c r="E735" s="216"/>
      <c r="F735" s="217" t="s">
        <v>58</v>
      </c>
      <c r="G735" s="217" t="s">
        <v>58</v>
      </c>
      <c r="H735" s="217" t="s">
        <v>58</v>
      </c>
      <c r="I735" s="217" t="s">
        <v>58</v>
      </c>
      <c r="J735" s="217" t="s">
        <v>58</v>
      </c>
      <c r="K735" s="217" t="s">
        <v>58</v>
      </c>
      <c r="L735" s="217"/>
    </row>
    <row r="736" spans="1:12">
      <c r="A736" s="212"/>
      <c r="B736" s="213"/>
      <c r="C736" s="214" t="s">
        <v>58</v>
      </c>
      <c r="D736" s="215" t="s">
        <v>58</v>
      </c>
      <c r="E736" s="216"/>
      <c r="F736" s="217" t="s">
        <v>58</v>
      </c>
      <c r="G736" s="217" t="s">
        <v>58</v>
      </c>
      <c r="H736" s="217" t="s">
        <v>58</v>
      </c>
      <c r="I736" s="217" t="s">
        <v>58</v>
      </c>
      <c r="J736" s="217" t="s">
        <v>58</v>
      </c>
      <c r="K736" s="217" t="s">
        <v>58</v>
      </c>
      <c r="L736" s="217"/>
    </row>
    <row r="737" spans="1:12">
      <c r="A737" s="212"/>
      <c r="B737" s="213"/>
      <c r="C737" s="214" t="s">
        <v>58</v>
      </c>
      <c r="D737" s="215" t="s">
        <v>58</v>
      </c>
      <c r="E737" s="216"/>
      <c r="F737" s="217" t="s">
        <v>58</v>
      </c>
      <c r="G737" s="217" t="s">
        <v>58</v>
      </c>
      <c r="H737" s="217" t="s">
        <v>58</v>
      </c>
      <c r="I737" s="217" t="s">
        <v>58</v>
      </c>
      <c r="J737" s="217" t="s">
        <v>58</v>
      </c>
      <c r="K737" s="217" t="s">
        <v>58</v>
      </c>
      <c r="L737" s="217"/>
    </row>
    <row r="738" spans="1:12">
      <c r="A738" s="212"/>
      <c r="B738" s="213"/>
      <c r="C738" s="214" t="s">
        <v>58</v>
      </c>
      <c r="D738" s="215" t="s">
        <v>58</v>
      </c>
      <c r="E738" s="216"/>
      <c r="F738" s="217" t="s">
        <v>58</v>
      </c>
      <c r="G738" s="217" t="s">
        <v>58</v>
      </c>
      <c r="H738" s="217" t="s">
        <v>58</v>
      </c>
      <c r="I738" s="217" t="s">
        <v>58</v>
      </c>
      <c r="J738" s="217" t="s">
        <v>58</v>
      </c>
      <c r="K738" s="217" t="s">
        <v>58</v>
      </c>
      <c r="L738" s="217"/>
    </row>
    <row r="739" spans="1:12">
      <c r="A739" s="212"/>
      <c r="B739" s="213"/>
      <c r="C739" s="214" t="s">
        <v>58</v>
      </c>
      <c r="D739" s="215" t="s">
        <v>58</v>
      </c>
      <c r="E739" s="216"/>
      <c r="F739" s="217" t="s">
        <v>58</v>
      </c>
      <c r="G739" s="217" t="s">
        <v>58</v>
      </c>
      <c r="H739" s="217" t="s">
        <v>58</v>
      </c>
      <c r="I739" s="217" t="s">
        <v>58</v>
      </c>
      <c r="J739" s="217" t="s">
        <v>58</v>
      </c>
      <c r="K739" s="217" t="s">
        <v>58</v>
      </c>
      <c r="L739" s="217"/>
    </row>
    <row r="740" spans="1:12">
      <c r="A740" s="212"/>
      <c r="B740" s="213"/>
      <c r="C740" s="214" t="s">
        <v>58</v>
      </c>
      <c r="D740" s="215" t="s">
        <v>58</v>
      </c>
      <c r="E740" s="216"/>
      <c r="F740" s="217" t="s">
        <v>58</v>
      </c>
      <c r="G740" s="217" t="s">
        <v>58</v>
      </c>
      <c r="H740" s="217" t="s">
        <v>58</v>
      </c>
      <c r="I740" s="217" t="s">
        <v>58</v>
      </c>
      <c r="J740" s="217" t="s">
        <v>58</v>
      </c>
      <c r="K740" s="217" t="s">
        <v>58</v>
      </c>
      <c r="L740" s="217"/>
    </row>
    <row r="741" spans="1:12">
      <c r="A741" s="212"/>
      <c r="B741" s="213"/>
      <c r="C741" s="214" t="s">
        <v>58</v>
      </c>
      <c r="D741" s="215" t="s">
        <v>58</v>
      </c>
      <c r="E741" s="216"/>
      <c r="F741" s="217" t="s">
        <v>58</v>
      </c>
      <c r="G741" s="217" t="s">
        <v>58</v>
      </c>
      <c r="H741" s="217" t="s">
        <v>58</v>
      </c>
      <c r="I741" s="217" t="s">
        <v>58</v>
      </c>
      <c r="J741" s="217" t="s">
        <v>58</v>
      </c>
      <c r="K741" s="217" t="s">
        <v>58</v>
      </c>
      <c r="L741" s="217"/>
    </row>
    <row r="742" spans="1:12">
      <c r="A742" s="212"/>
      <c r="B742" s="213"/>
      <c r="C742" s="214" t="s">
        <v>58</v>
      </c>
      <c r="D742" s="215" t="s">
        <v>58</v>
      </c>
      <c r="E742" s="216"/>
      <c r="F742" s="217" t="s">
        <v>58</v>
      </c>
      <c r="G742" s="217" t="s">
        <v>58</v>
      </c>
      <c r="H742" s="217" t="s">
        <v>58</v>
      </c>
      <c r="I742" s="217" t="s">
        <v>58</v>
      </c>
      <c r="J742" s="217" t="s">
        <v>58</v>
      </c>
      <c r="K742" s="217" t="s">
        <v>58</v>
      </c>
      <c r="L742" s="217"/>
    </row>
    <row r="743" spans="1:12">
      <c r="A743" s="212"/>
      <c r="B743" s="213"/>
      <c r="C743" s="214" t="s">
        <v>58</v>
      </c>
      <c r="D743" s="215" t="s">
        <v>58</v>
      </c>
      <c r="E743" s="216"/>
      <c r="F743" s="217" t="s">
        <v>58</v>
      </c>
      <c r="G743" s="217" t="s">
        <v>58</v>
      </c>
      <c r="H743" s="217" t="s">
        <v>58</v>
      </c>
      <c r="I743" s="217" t="s">
        <v>58</v>
      </c>
      <c r="J743" s="217" t="s">
        <v>58</v>
      </c>
      <c r="K743" s="217" t="s">
        <v>58</v>
      </c>
      <c r="L743" s="217"/>
    </row>
    <row r="744" spans="1:12">
      <c r="A744" s="212"/>
      <c r="B744" s="213"/>
      <c r="C744" s="214" t="s">
        <v>58</v>
      </c>
      <c r="D744" s="215" t="s">
        <v>58</v>
      </c>
      <c r="E744" s="216"/>
      <c r="F744" s="217" t="s">
        <v>58</v>
      </c>
      <c r="G744" s="217" t="s">
        <v>58</v>
      </c>
      <c r="H744" s="217" t="s">
        <v>58</v>
      </c>
      <c r="I744" s="217" t="s">
        <v>58</v>
      </c>
      <c r="J744" s="217" t="s">
        <v>58</v>
      </c>
      <c r="K744" s="217" t="s">
        <v>58</v>
      </c>
      <c r="L744" s="217"/>
    </row>
    <row r="745" spans="1:12">
      <c r="A745" s="212"/>
      <c r="B745" s="213"/>
      <c r="C745" s="214" t="s">
        <v>58</v>
      </c>
      <c r="D745" s="215" t="s">
        <v>58</v>
      </c>
      <c r="E745" s="216"/>
      <c r="F745" s="217" t="s">
        <v>58</v>
      </c>
      <c r="G745" s="217" t="s">
        <v>58</v>
      </c>
      <c r="H745" s="217" t="s">
        <v>58</v>
      </c>
      <c r="I745" s="217" t="s">
        <v>58</v>
      </c>
      <c r="J745" s="217" t="s">
        <v>58</v>
      </c>
      <c r="K745" s="217" t="s">
        <v>58</v>
      </c>
      <c r="L745" s="217"/>
    </row>
    <row r="746" spans="1:12">
      <c r="A746" s="212"/>
      <c r="B746" s="213"/>
      <c r="C746" s="214" t="s">
        <v>58</v>
      </c>
      <c r="D746" s="215" t="s">
        <v>58</v>
      </c>
      <c r="E746" s="216"/>
      <c r="F746" s="217" t="s">
        <v>58</v>
      </c>
      <c r="G746" s="217" t="s">
        <v>58</v>
      </c>
      <c r="H746" s="217" t="s">
        <v>58</v>
      </c>
      <c r="I746" s="217" t="s">
        <v>58</v>
      </c>
      <c r="J746" s="217" t="s">
        <v>58</v>
      </c>
      <c r="K746" s="217" t="s">
        <v>58</v>
      </c>
      <c r="L746" s="217"/>
    </row>
    <row r="747" spans="1:12">
      <c r="A747" s="212"/>
      <c r="B747" s="213"/>
      <c r="C747" s="214" t="s">
        <v>58</v>
      </c>
      <c r="D747" s="215" t="s">
        <v>58</v>
      </c>
      <c r="E747" s="216"/>
      <c r="F747" s="217" t="s">
        <v>58</v>
      </c>
      <c r="G747" s="217" t="s">
        <v>58</v>
      </c>
      <c r="H747" s="217" t="s">
        <v>58</v>
      </c>
      <c r="I747" s="217" t="s">
        <v>58</v>
      </c>
      <c r="J747" s="217" t="s">
        <v>58</v>
      </c>
      <c r="K747" s="217" t="s">
        <v>58</v>
      </c>
      <c r="L747" s="217"/>
    </row>
    <row r="748" spans="1:12">
      <c r="A748" s="212"/>
      <c r="B748" s="213"/>
      <c r="C748" s="214" t="s">
        <v>58</v>
      </c>
      <c r="D748" s="215" t="s">
        <v>58</v>
      </c>
      <c r="E748" s="216"/>
      <c r="F748" s="217" t="s">
        <v>58</v>
      </c>
      <c r="G748" s="217" t="s">
        <v>58</v>
      </c>
      <c r="H748" s="217" t="s">
        <v>58</v>
      </c>
      <c r="I748" s="217" t="s">
        <v>58</v>
      </c>
      <c r="J748" s="217" t="s">
        <v>58</v>
      </c>
      <c r="K748" s="217" t="s">
        <v>58</v>
      </c>
      <c r="L748" s="217"/>
    </row>
    <row r="749" spans="1:12">
      <c r="A749" s="212"/>
      <c r="B749" s="213"/>
      <c r="C749" s="214" t="s">
        <v>58</v>
      </c>
      <c r="D749" s="215" t="s">
        <v>58</v>
      </c>
      <c r="E749" s="216"/>
      <c r="F749" s="217" t="s">
        <v>58</v>
      </c>
      <c r="G749" s="217" t="s">
        <v>58</v>
      </c>
      <c r="H749" s="217" t="s">
        <v>58</v>
      </c>
      <c r="I749" s="217" t="s">
        <v>58</v>
      </c>
      <c r="J749" s="217" t="s">
        <v>58</v>
      </c>
      <c r="K749" s="217" t="s">
        <v>58</v>
      </c>
      <c r="L749" s="217"/>
    </row>
    <row r="750" spans="1:12">
      <c r="A750" s="212"/>
      <c r="B750" s="213"/>
      <c r="C750" s="214" t="s">
        <v>58</v>
      </c>
      <c r="D750" s="215" t="s">
        <v>58</v>
      </c>
      <c r="E750" s="216"/>
      <c r="F750" s="217" t="s">
        <v>58</v>
      </c>
      <c r="G750" s="217" t="s">
        <v>58</v>
      </c>
      <c r="H750" s="217" t="s">
        <v>58</v>
      </c>
      <c r="I750" s="217" t="s">
        <v>58</v>
      </c>
      <c r="J750" s="217" t="s">
        <v>58</v>
      </c>
      <c r="K750" s="217" t="s">
        <v>58</v>
      </c>
      <c r="L750" s="217"/>
    </row>
    <row r="751" spans="1:12">
      <c r="A751" s="212"/>
      <c r="B751" s="213"/>
      <c r="C751" s="214" t="s">
        <v>58</v>
      </c>
      <c r="D751" s="215" t="s">
        <v>58</v>
      </c>
      <c r="E751" s="216"/>
      <c r="F751" s="217" t="s">
        <v>58</v>
      </c>
      <c r="G751" s="217" t="s">
        <v>58</v>
      </c>
      <c r="H751" s="217" t="s">
        <v>58</v>
      </c>
      <c r="I751" s="217" t="s">
        <v>58</v>
      </c>
      <c r="J751" s="217" t="s">
        <v>58</v>
      </c>
      <c r="K751" s="217" t="s">
        <v>58</v>
      </c>
      <c r="L751" s="217"/>
    </row>
    <row r="752" spans="1:12">
      <c r="A752" s="212"/>
      <c r="B752" s="213"/>
      <c r="C752" s="214" t="s">
        <v>58</v>
      </c>
      <c r="D752" s="215" t="s">
        <v>58</v>
      </c>
      <c r="E752" s="216"/>
      <c r="F752" s="217" t="s">
        <v>58</v>
      </c>
      <c r="G752" s="217" t="s">
        <v>58</v>
      </c>
      <c r="H752" s="217" t="s">
        <v>58</v>
      </c>
      <c r="I752" s="217" t="s">
        <v>58</v>
      </c>
      <c r="J752" s="217" t="s">
        <v>58</v>
      </c>
      <c r="K752" s="217" t="s">
        <v>58</v>
      </c>
      <c r="L752" s="217"/>
    </row>
    <row r="753" spans="1:12">
      <c r="A753" s="212"/>
      <c r="B753" s="213"/>
      <c r="C753" s="214" t="s">
        <v>58</v>
      </c>
      <c r="D753" s="215" t="s">
        <v>58</v>
      </c>
      <c r="E753" s="216"/>
      <c r="F753" s="217" t="s">
        <v>58</v>
      </c>
      <c r="G753" s="217" t="s">
        <v>58</v>
      </c>
      <c r="H753" s="217" t="s">
        <v>58</v>
      </c>
      <c r="I753" s="217" t="s">
        <v>58</v>
      </c>
      <c r="J753" s="217" t="s">
        <v>58</v>
      </c>
      <c r="K753" s="217" t="s">
        <v>58</v>
      </c>
      <c r="L753" s="217"/>
    </row>
    <row r="754" spans="1:12">
      <c r="A754" s="212"/>
      <c r="B754" s="213"/>
      <c r="C754" s="214" t="s">
        <v>58</v>
      </c>
      <c r="D754" s="215" t="s">
        <v>58</v>
      </c>
      <c r="E754" s="216"/>
      <c r="F754" s="217" t="s">
        <v>58</v>
      </c>
      <c r="G754" s="217" t="s">
        <v>58</v>
      </c>
      <c r="H754" s="217" t="s">
        <v>58</v>
      </c>
      <c r="I754" s="217" t="s">
        <v>58</v>
      </c>
      <c r="J754" s="217" t="s">
        <v>58</v>
      </c>
      <c r="K754" s="217" t="s">
        <v>58</v>
      </c>
      <c r="L754" s="217"/>
    </row>
    <row r="755" spans="1:12">
      <c r="A755" s="212"/>
      <c r="B755" s="213"/>
      <c r="C755" s="214" t="s">
        <v>58</v>
      </c>
      <c r="D755" s="215" t="s">
        <v>58</v>
      </c>
      <c r="E755" s="216"/>
      <c r="F755" s="217" t="s">
        <v>58</v>
      </c>
      <c r="G755" s="217" t="s">
        <v>58</v>
      </c>
      <c r="H755" s="217" t="s">
        <v>58</v>
      </c>
      <c r="I755" s="217" t="s">
        <v>58</v>
      </c>
      <c r="J755" s="217" t="s">
        <v>58</v>
      </c>
      <c r="K755" s="217" t="s">
        <v>58</v>
      </c>
      <c r="L755" s="217"/>
    </row>
    <row r="756" spans="1:12">
      <c r="A756" s="212"/>
      <c r="B756" s="213"/>
      <c r="C756" s="214" t="s">
        <v>58</v>
      </c>
      <c r="D756" s="215" t="s">
        <v>58</v>
      </c>
      <c r="E756" s="216"/>
      <c r="F756" s="217" t="s">
        <v>58</v>
      </c>
      <c r="G756" s="217" t="s">
        <v>58</v>
      </c>
      <c r="H756" s="217" t="s">
        <v>58</v>
      </c>
      <c r="I756" s="217" t="s">
        <v>58</v>
      </c>
      <c r="J756" s="217" t="s">
        <v>58</v>
      </c>
      <c r="K756" s="217" t="s">
        <v>58</v>
      </c>
      <c r="L756" s="217"/>
    </row>
    <row r="757" spans="1:12">
      <c r="A757" s="212"/>
      <c r="B757" s="213"/>
      <c r="C757" s="214" t="s">
        <v>58</v>
      </c>
      <c r="D757" s="215" t="s">
        <v>58</v>
      </c>
      <c r="E757" s="216"/>
      <c r="F757" s="217" t="s">
        <v>58</v>
      </c>
      <c r="G757" s="217" t="s">
        <v>58</v>
      </c>
      <c r="H757" s="217" t="s">
        <v>58</v>
      </c>
      <c r="I757" s="217" t="s">
        <v>58</v>
      </c>
      <c r="J757" s="217" t="s">
        <v>58</v>
      </c>
      <c r="K757" s="217" t="s">
        <v>58</v>
      </c>
      <c r="L757" s="217"/>
    </row>
    <row r="758" spans="1:12">
      <c r="A758" s="212"/>
      <c r="B758" s="213"/>
      <c r="C758" s="214" t="s">
        <v>58</v>
      </c>
      <c r="D758" s="215" t="s">
        <v>58</v>
      </c>
      <c r="E758" s="216"/>
      <c r="F758" s="217" t="s">
        <v>58</v>
      </c>
      <c r="G758" s="217" t="s">
        <v>58</v>
      </c>
      <c r="H758" s="217" t="s">
        <v>58</v>
      </c>
      <c r="I758" s="217" t="s">
        <v>58</v>
      </c>
      <c r="J758" s="217" t="s">
        <v>58</v>
      </c>
      <c r="K758" s="217" t="s">
        <v>58</v>
      </c>
      <c r="L758" s="217"/>
    </row>
    <row r="759" spans="1:12">
      <c r="A759" s="212"/>
      <c r="B759" s="213"/>
      <c r="C759" s="214" t="s">
        <v>58</v>
      </c>
      <c r="D759" s="215" t="s">
        <v>58</v>
      </c>
      <c r="E759" s="216"/>
      <c r="F759" s="217" t="s">
        <v>58</v>
      </c>
      <c r="G759" s="217" t="s">
        <v>58</v>
      </c>
      <c r="H759" s="217" t="s">
        <v>58</v>
      </c>
      <c r="I759" s="217" t="s">
        <v>58</v>
      </c>
      <c r="J759" s="217" t="s">
        <v>58</v>
      </c>
      <c r="K759" s="217" t="s">
        <v>58</v>
      </c>
      <c r="L759" s="217"/>
    </row>
    <row r="760" spans="1:12">
      <c r="A760" s="212"/>
      <c r="B760" s="213"/>
      <c r="C760" s="214" t="s">
        <v>58</v>
      </c>
      <c r="D760" s="215" t="s">
        <v>58</v>
      </c>
      <c r="E760" s="216"/>
      <c r="F760" s="217" t="s">
        <v>58</v>
      </c>
      <c r="G760" s="217" t="s">
        <v>58</v>
      </c>
      <c r="H760" s="217" t="s">
        <v>58</v>
      </c>
      <c r="I760" s="217" t="s">
        <v>58</v>
      </c>
      <c r="J760" s="217" t="s">
        <v>58</v>
      </c>
      <c r="K760" s="217" t="s">
        <v>58</v>
      </c>
      <c r="L760" s="217"/>
    </row>
    <row r="761" spans="1:12">
      <c r="A761" s="212"/>
      <c r="B761" s="213"/>
      <c r="C761" s="214" t="s">
        <v>58</v>
      </c>
      <c r="D761" s="215" t="s">
        <v>58</v>
      </c>
      <c r="E761" s="216"/>
      <c r="F761" s="217" t="s">
        <v>58</v>
      </c>
      <c r="G761" s="217" t="s">
        <v>58</v>
      </c>
      <c r="H761" s="217" t="s">
        <v>58</v>
      </c>
      <c r="I761" s="217" t="s">
        <v>58</v>
      </c>
      <c r="J761" s="217" t="s">
        <v>58</v>
      </c>
      <c r="K761" s="217" t="s">
        <v>58</v>
      </c>
      <c r="L761" s="217"/>
    </row>
    <row r="762" spans="1:12">
      <c r="A762" s="212"/>
      <c r="B762" s="213"/>
      <c r="C762" s="214" t="s">
        <v>58</v>
      </c>
      <c r="D762" s="215" t="s">
        <v>58</v>
      </c>
      <c r="E762" s="216"/>
      <c r="F762" s="217" t="s">
        <v>58</v>
      </c>
      <c r="G762" s="217" t="s">
        <v>58</v>
      </c>
      <c r="H762" s="217" t="s">
        <v>58</v>
      </c>
      <c r="I762" s="217" t="s">
        <v>58</v>
      </c>
      <c r="J762" s="217" t="s">
        <v>58</v>
      </c>
      <c r="K762" s="217" t="s">
        <v>58</v>
      </c>
      <c r="L762" s="217"/>
    </row>
    <row r="763" spans="1:12">
      <c r="A763" s="212"/>
      <c r="B763" s="213"/>
      <c r="C763" s="214" t="s">
        <v>58</v>
      </c>
      <c r="D763" s="215" t="s">
        <v>58</v>
      </c>
      <c r="E763" s="216"/>
      <c r="F763" s="217" t="s">
        <v>58</v>
      </c>
      <c r="G763" s="217" t="s">
        <v>58</v>
      </c>
      <c r="H763" s="217" t="s">
        <v>58</v>
      </c>
      <c r="I763" s="217" t="s">
        <v>58</v>
      </c>
      <c r="J763" s="217" t="s">
        <v>58</v>
      </c>
      <c r="K763" s="217" t="s">
        <v>58</v>
      </c>
      <c r="L763" s="217"/>
    </row>
    <row r="764" spans="1:12">
      <c r="A764" s="212"/>
      <c r="B764" s="213"/>
      <c r="C764" s="214" t="s">
        <v>58</v>
      </c>
      <c r="D764" s="215" t="s">
        <v>58</v>
      </c>
      <c r="E764" s="216"/>
      <c r="F764" s="217" t="s">
        <v>58</v>
      </c>
      <c r="G764" s="217" t="s">
        <v>58</v>
      </c>
      <c r="H764" s="217" t="s">
        <v>58</v>
      </c>
      <c r="I764" s="217" t="s">
        <v>58</v>
      </c>
      <c r="J764" s="217" t="s">
        <v>58</v>
      </c>
      <c r="K764" s="217" t="s">
        <v>58</v>
      </c>
      <c r="L764" s="217"/>
    </row>
    <row r="765" spans="1:12">
      <c r="A765" s="212"/>
      <c r="B765" s="213"/>
      <c r="C765" s="214" t="s">
        <v>58</v>
      </c>
      <c r="D765" s="215" t="s">
        <v>58</v>
      </c>
      <c r="E765" s="216"/>
      <c r="F765" s="217" t="s">
        <v>58</v>
      </c>
      <c r="G765" s="217" t="s">
        <v>58</v>
      </c>
      <c r="H765" s="217" t="s">
        <v>58</v>
      </c>
      <c r="I765" s="217" t="s">
        <v>58</v>
      </c>
      <c r="J765" s="217" t="s">
        <v>58</v>
      </c>
      <c r="K765" s="217" t="s">
        <v>58</v>
      </c>
      <c r="L765" s="217"/>
    </row>
    <row r="766" spans="1:12">
      <c r="A766" s="212"/>
      <c r="B766" s="213"/>
      <c r="C766" s="214" t="s">
        <v>58</v>
      </c>
      <c r="D766" s="215" t="s">
        <v>58</v>
      </c>
      <c r="E766" s="216"/>
      <c r="F766" s="217" t="s">
        <v>58</v>
      </c>
      <c r="G766" s="217" t="s">
        <v>58</v>
      </c>
      <c r="H766" s="217" t="s">
        <v>58</v>
      </c>
      <c r="I766" s="217" t="s">
        <v>58</v>
      </c>
      <c r="J766" s="217" t="s">
        <v>58</v>
      </c>
      <c r="K766" s="217" t="s">
        <v>58</v>
      </c>
      <c r="L766" s="217"/>
    </row>
    <row r="767" spans="1:12">
      <c r="A767" s="212"/>
      <c r="B767" s="213"/>
      <c r="C767" s="214" t="s">
        <v>58</v>
      </c>
      <c r="D767" s="215" t="s">
        <v>58</v>
      </c>
      <c r="E767" s="216"/>
      <c r="F767" s="217" t="s">
        <v>58</v>
      </c>
      <c r="G767" s="217" t="s">
        <v>58</v>
      </c>
      <c r="H767" s="217" t="s">
        <v>58</v>
      </c>
      <c r="I767" s="217" t="s">
        <v>58</v>
      </c>
      <c r="J767" s="217" t="s">
        <v>58</v>
      </c>
      <c r="K767" s="217" t="s">
        <v>58</v>
      </c>
      <c r="L767" s="217"/>
    </row>
    <row r="768" spans="1:12">
      <c r="A768" s="212"/>
      <c r="B768" s="213"/>
      <c r="C768" s="214" t="s">
        <v>58</v>
      </c>
      <c r="D768" s="215" t="s">
        <v>58</v>
      </c>
      <c r="E768" s="216"/>
      <c r="F768" s="217" t="s">
        <v>58</v>
      </c>
      <c r="G768" s="217" t="s">
        <v>58</v>
      </c>
      <c r="H768" s="217" t="s">
        <v>58</v>
      </c>
      <c r="I768" s="217" t="s">
        <v>58</v>
      </c>
      <c r="J768" s="217" t="s">
        <v>58</v>
      </c>
      <c r="K768" s="217" t="s">
        <v>58</v>
      </c>
      <c r="L768" s="217"/>
    </row>
    <row r="769" spans="1:12">
      <c r="A769" s="212"/>
      <c r="B769" s="213"/>
      <c r="C769" s="214" t="s">
        <v>58</v>
      </c>
      <c r="D769" s="215" t="s">
        <v>58</v>
      </c>
      <c r="E769" s="216"/>
      <c r="F769" s="217" t="s">
        <v>58</v>
      </c>
      <c r="G769" s="217" t="s">
        <v>58</v>
      </c>
      <c r="H769" s="217" t="s">
        <v>58</v>
      </c>
      <c r="I769" s="217" t="s">
        <v>58</v>
      </c>
      <c r="J769" s="217" t="s">
        <v>58</v>
      </c>
      <c r="K769" s="217" t="s">
        <v>58</v>
      </c>
      <c r="L769" s="217"/>
    </row>
    <row r="770" spans="1:12">
      <c r="A770" s="212"/>
      <c r="B770" s="213"/>
      <c r="C770" s="214" t="s">
        <v>58</v>
      </c>
      <c r="D770" s="215" t="s">
        <v>58</v>
      </c>
      <c r="E770" s="216"/>
      <c r="F770" s="217" t="s">
        <v>58</v>
      </c>
      <c r="G770" s="217" t="s">
        <v>58</v>
      </c>
      <c r="H770" s="217" t="s">
        <v>58</v>
      </c>
      <c r="I770" s="217" t="s">
        <v>58</v>
      </c>
      <c r="J770" s="217" t="s">
        <v>58</v>
      </c>
      <c r="K770" s="217" t="s">
        <v>58</v>
      </c>
      <c r="L770" s="217"/>
    </row>
    <row r="771" spans="1:12">
      <c r="A771" s="212"/>
      <c r="B771" s="213"/>
      <c r="C771" s="214" t="s">
        <v>58</v>
      </c>
      <c r="D771" s="215" t="s">
        <v>58</v>
      </c>
      <c r="E771" s="216"/>
      <c r="F771" s="217" t="s">
        <v>58</v>
      </c>
      <c r="G771" s="217" t="s">
        <v>58</v>
      </c>
      <c r="H771" s="217" t="s">
        <v>58</v>
      </c>
      <c r="I771" s="217" t="s">
        <v>58</v>
      </c>
      <c r="J771" s="217" t="s">
        <v>58</v>
      </c>
      <c r="K771" s="217" t="s">
        <v>58</v>
      </c>
      <c r="L771" s="217"/>
    </row>
    <row r="772" spans="1:12">
      <c r="A772" s="212"/>
      <c r="B772" s="213"/>
      <c r="C772" s="214" t="s">
        <v>58</v>
      </c>
      <c r="D772" s="215" t="s">
        <v>58</v>
      </c>
      <c r="E772" s="216"/>
      <c r="F772" s="217" t="s">
        <v>58</v>
      </c>
      <c r="G772" s="217" t="s">
        <v>58</v>
      </c>
      <c r="H772" s="217" t="s">
        <v>58</v>
      </c>
      <c r="I772" s="217" t="s">
        <v>58</v>
      </c>
      <c r="J772" s="217" t="s">
        <v>58</v>
      </c>
      <c r="K772" s="217" t="s">
        <v>58</v>
      </c>
      <c r="L772" s="217"/>
    </row>
    <row r="773" spans="1:12">
      <c r="A773" s="212"/>
      <c r="B773" s="213"/>
      <c r="C773" s="214" t="s">
        <v>58</v>
      </c>
      <c r="D773" s="215" t="s">
        <v>58</v>
      </c>
      <c r="E773" s="216"/>
      <c r="F773" s="217" t="s">
        <v>58</v>
      </c>
      <c r="G773" s="217" t="s">
        <v>58</v>
      </c>
      <c r="H773" s="217" t="s">
        <v>58</v>
      </c>
      <c r="I773" s="217" t="s">
        <v>58</v>
      </c>
      <c r="J773" s="217" t="s">
        <v>58</v>
      </c>
      <c r="K773" s="217" t="s">
        <v>58</v>
      </c>
      <c r="L773" s="217"/>
    </row>
    <row r="774" spans="1:12">
      <c r="A774" s="212"/>
      <c r="B774" s="213"/>
      <c r="C774" s="214" t="s">
        <v>58</v>
      </c>
      <c r="D774" s="215" t="s">
        <v>58</v>
      </c>
      <c r="E774" s="216"/>
      <c r="F774" s="217" t="s">
        <v>58</v>
      </c>
      <c r="G774" s="217" t="s">
        <v>58</v>
      </c>
      <c r="H774" s="217" t="s">
        <v>58</v>
      </c>
      <c r="I774" s="217" t="s">
        <v>58</v>
      </c>
      <c r="J774" s="217" t="s">
        <v>58</v>
      </c>
      <c r="K774" s="217" t="s">
        <v>58</v>
      </c>
      <c r="L774" s="217"/>
    </row>
    <row r="775" spans="1:12">
      <c r="A775" s="212"/>
      <c r="B775" s="213"/>
      <c r="C775" s="214" t="s">
        <v>58</v>
      </c>
      <c r="D775" s="215" t="s">
        <v>58</v>
      </c>
      <c r="E775" s="216"/>
      <c r="F775" s="217" t="s">
        <v>58</v>
      </c>
      <c r="G775" s="217" t="s">
        <v>58</v>
      </c>
      <c r="H775" s="217" t="s">
        <v>58</v>
      </c>
      <c r="I775" s="217" t="s">
        <v>58</v>
      </c>
      <c r="J775" s="217" t="s">
        <v>58</v>
      </c>
      <c r="K775" s="217" t="s">
        <v>58</v>
      </c>
      <c r="L775" s="217"/>
    </row>
    <row r="776" spans="1:12">
      <c r="A776" s="212"/>
      <c r="B776" s="213"/>
      <c r="C776" s="214" t="s">
        <v>58</v>
      </c>
      <c r="D776" s="215" t="s">
        <v>58</v>
      </c>
      <c r="E776" s="216"/>
      <c r="F776" s="217" t="s">
        <v>58</v>
      </c>
      <c r="G776" s="217" t="s">
        <v>58</v>
      </c>
      <c r="H776" s="217" t="s">
        <v>58</v>
      </c>
      <c r="I776" s="217" t="s">
        <v>58</v>
      </c>
      <c r="J776" s="217" t="s">
        <v>58</v>
      </c>
      <c r="K776" s="217" t="s">
        <v>58</v>
      </c>
      <c r="L776" s="217"/>
    </row>
    <row r="777" spans="1:12">
      <c r="A777" s="212"/>
      <c r="B777" s="213"/>
      <c r="C777" s="214" t="s">
        <v>58</v>
      </c>
      <c r="D777" s="215" t="s">
        <v>58</v>
      </c>
      <c r="E777" s="216"/>
      <c r="F777" s="217" t="s">
        <v>58</v>
      </c>
      <c r="G777" s="217" t="s">
        <v>58</v>
      </c>
      <c r="H777" s="217" t="s">
        <v>58</v>
      </c>
      <c r="I777" s="217" t="s">
        <v>58</v>
      </c>
      <c r="J777" s="217" t="s">
        <v>58</v>
      </c>
      <c r="K777" s="217" t="s">
        <v>58</v>
      </c>
      <c r="L777" s="217"/>
    </row>
    <row r="778" spans="1:12">
      <c r="A778" s="212"/>
      <c r="B778" s="213"/>
      <c r="C778" s="214" t="s">
        <v>58</v>
      </c>
      <c r="D778" s="215" t="s">
        <v>58</v>
      </c>
      <c r="E778" s="216"/>
      <c r="F778" s="217" t="s">
        <v>58</v>
      </c>
      <c r="G778" s="217" t="s">
        <v>58</v>
      </c>
      <c r="H778" s="217" t="s">
        <v>58</v>
      </c>
      <c r="I778" s="217" t="s">
        <v>58</v>
      </c>
      <c r="J778" s="217" t="s">
        <v>58</v>
      </c>
      <c r="K778" s="217" t="s">
        <v>58</v>
      </c>
      <c r="L778" s="217"/>
    </row>
    <row r="779" spans="1:12">
      <c r="A779" s="212"/>
      <c r="B779" s="213"/>
      <c r="C779" s="214" t="s">
        <v>58</v>
      </c>
      <c r="D779" s="215" t="s">
        <v>58</v>
      </c>
      <c r="E779" s="216"/>
      <c r="F779" s="217" t="s">
        <v>58</v>
      </c>
      <c r="G779" s="217" t="s">
        <v>58</v>
      </c>
      <c r="H779" s="217" t="s">
        <v>58</v>
      </c>
      <c r="I779" s="217" t="s">
        <v>58</v>
      </c>
      <c r="J779" s="217" t="s">
        <v>58</v>
      </c>
      <c r="K779" s="217" t="s">
        <v>58</v>
      </c>
      <c r="L779" s="217"/>
    </row>
    <row r="780" spans="1:12">
      <c r="A780" s="212"/>
      <c r="B780" s="213"/>
      <c r="C780" s="214" t="s">
        <v>58</v>
      </c>
      <c r="D780" s="215" t="s">
        <v>58</v>
      </c>
      <c r="E780" s="216"/>
      <c r="F780" s="217" t="s">
        <v>58</v>
      </c>
      <c r="G780" s="217" t="s">
        <v>58</v>
      </c>
      <c r="H780" s="217" t="s">
        <v>58</v>
      </c>
      <c r="I780" s="217" t="s">
        <v>58</v>
      </c>
      <c r="J780" s="217" t="s">
        <v>58</v>
      </c>
      <c r="K780" s="217" t="s">
        <v>58</v>
      </c>
      <c r="L780" s="217"/>
    </row>
    <row r="781" spans="1:12">
      <c r="A781" s="212"/>
      <c r="B781" s="213"/>
      <c r="C781" s="214" t="s">
        <v>58</v>
      </c>
      <c r="D781" s="215" t="s">
        <v>58</v>
      </c>
      <c r="E781" s="216"/>
      <c r="F781" s="217" t="s">
        <v>58</v>
      </c>
      <c r="G781" s="217" t="s">
        <v>58</v>
      </c>
      <c r="H781" s="217" t="s">
        <v>58</v>
      </c>
      <c r="I781" s="217" t="s">
        <v>58</v>
      </c>
      <c r="J781" s="217" t="s">
        <v>58</v>
      </c>
      <c r="K781" s="217" t="s">
        <v>58</v>
      </c>
      <c r="L781" s="217"/>
    </row>
    <row r="782" spans="1:12">
      <c r="A782" s="212"/>
      <c r="B782" s="213"/>
      <c r="C782" s="214" t="s">
        <v>58</v>
      </c>
      <c r="D782" s="215" t="s">
        <v>58</v>
      </c>
      <c r="E782" s="216"/>
      <c r="F782" s="217" t="s">
        <v>58</v>
      </c>
      <c r="G782" s="217" t="s">
        <v>58</v>
      </c>
      <c r="H782" s="217" t="s">
        <v>58</v>
      </c>
      <c r="I782" s="217" t="s">
        <v>58</v>
      </c>
      <c r="J782" s="217" t="s">
        <v>58</v>
      </c>
      <c r="K782" s="217" t="s">
        <v>58</v>
      </c>
      <c r="L782" s="217"/>
    </row>
    <row r="783" spans="1:12">
      <c r="A783" s="212"/>
      <c r="B783" s="213"/>
      <c r="C783" s="214" t="s">
        <v>58</v>
      </c>
      <c r="D783" s="215" t="s">
        <v>58</v>
      </c>
      <c r="E783" s="216"/>
      <c r="F783" s="217" t="s">
        <v>58</v>
      </c>
      <c r="G783" s="217" t="s">
        <v>58</v>
      </c>
      <c r="H783" s="217" t="s">
        <v>58</v>
      </c>
      <c r="I783" s="217" t="s">
        <v>58</v>
      </c>
      <c r="J783" s="217" t="s">
        <v>58</v>
      </c>
      <c r="K783" s="217" t="s">
        <v>58</v>
      </c>
      <c r="L783" s="217"/>
    </row>
    <row r="784" spans="1:12">
      <c r="A784" s="212"/>
      <c r="B784" s="213"/>
      <c r="C784" s="214" t="s">
        <v>58</v>
      </c>
      <c r="D784" s="215" t="s">
        <v>58</v>
      </c>
      <c r="E784" s="216"/>
      <c r="F784" s="217" t="s">
        <v>58</v>
      </c>
      <c r="G784" s="217" t="s">
        <v>58</v>
      </c>
      <c r="H784" s="217" t="s">
        <v>58</v>
      </c>
      <c r="I784" s="217" t="s">
        <v>58</v>
      </c>
      <c r="J784" s="217" t="s">
        <v>58</v>
      </c>
      <c r="K784" s="217" t="s">
        <v>58</v>
      </c>
      <c r="L784" s="217"/>
    </row>
    <row r="785" spans="1:12">
      <c r="A785" s="212"/>
      <c r="B785" s="213"/>
      <c r="C785" s="214" t="s">
        <v>58</v>
      </c>
      <c r="D785" s="215" t="s">
        <v>58</v>
      </c>
      <c r="E785" s="216"/>
      <c r="F785" s="217" t="s">
        <v>58</v>
      </c>
      <c r="G785" s="217" t="s">
        <v>58</v>
      </c>
      <c r="H785" s="217" t="s">
        <v>58</v>
      </c>
      <c r="I785" s="217" t="s">
        <v>58</v>
      </c>
      <c r="J785" s="217" t="s">
        <v>58</v>
      </c>
      <c r="K785" s="217" t="s">
        <v>58</v>
      </c>
      <c r="L785" s="217"/>
    </row>
    <row r="786" spans="1:12">
      <c r="A786" s="212"/>
      <c r="B786" s="213"/>
      <c r="C786" s="214" t="s">
        <v>58</v>
      </c>
      <c r="D786" s="215" t="s">
        <v>58</v>
      </c>
      <c r="E786" s="216"/>
      <c r="F786" s="217" t="s">
        <v>58</v>
      </c>
      <c r="G786" s="217" t="s">
        <v>58</v>
      </c>
      <c r="H786" s="217" t="s">
        <v>58</v>
      </c>
      <c r="I786" s="217" t="s">
        <v>58</v>
      </c>
      <c r="J786" s="217" t="s">
        <v>58</v>
      </c>
      <c r="K786" s="217" t="s">
        <v>58</v>
      </c>
      <c r="L786" s="217"/>
    </row>
    <row r="787" spans="1:12">
      <c r="A787" s="212"/>
      <c r="B787" s="213"/>
      <c r="C787" s="214" t="s">
        <v>58</v>
      </c>
      <c r="D787" s="215" t="s">
        <v>58</v>
      </c>
      <c r="E787" s="216"/>
      <c r="F787" s="217" t="s">
        <v>58</v>
      </c>
      <c r="G787" s="217" t="s">
        <v>58</v>
      </c>
      <c r="H787" s="217" t="s">
        <v>58</v>
      </c>
      <c r="I787" s="217" t="s">
        <v>58</v>
      </c>
      <c r="J787" s="217" t="s">
        <v>58</v>
      </c>
      <c r="K787" s="217" t="s">
        <v>58</v>
      </c>
      <c r="L787" s="217"/>
    </row>
    <row r="788" spans="1:12">
      <c r="A788" s="212"/>
      <c r="B788" s="213"/>
      <c r="C788" s="214" t="s">
        <v>58</v>
      </c>
      <c r="D788" s="215" t="s">
        <v>58</v>
      </c>
      <c r="E788" s="216"/>
      <c r="F788" s="217" t="s">
        <v>58</v>
      </c>
      <c r="G788" s="217" t="s">
        <v>58</v>
      </c>
      <c r="H788" s="217" t="s">
        <v>58</v>
      </c>
      <c r="I788" s="217" t="s">
        <v>58</v>
      </c>
      <c r="J788" s="217" t="s">
        <v>58</v>
      </c>
      <c r="K788" s="217" t="s">
        <v>58</v>
      </c>
      <c r="L788" s="217"/>
    </row>
    <row r="789" spans="1:12">
      <c r="A789" s="212"/>
      <c r="B789" s="213"/>
      <c r="C789" s="214" t="s">
        <v>58</v>
      </c>
      <c r="D789" s="215" t="s">
        <v>58</v>
      </c>
      <c r="E789" s="216"/>
      <c r="F789" s="217" t="s">
        <v>58</v>
      </c>
      <c r="G789" s="217" t="s">
        <v>58</v>
      </c>
      <c r="H789" s="217" t="s">
        <v>58</v>
      </c>
      <c r="I789" s="217" t="s">
        <v>58</v>
      </c>
      <c r="J789" s="217" t="s">
        <v>58</v>
      </c>
      <c r="K789" s="217" t="s">
        <v>58</v>
      </c>
      <c r="L789" s="217"/>
    </row>
    <row r="790" spans="1:12">
      <c r="A790" s="212"/>
      <c r="B790" s="213"/>
      <c r="C790" s="214" t="s">
        <v>58</v>
      </c>
      <c r="D790" s="215" t="s">
        <v>58</v>
      </c>
      <c r="E790" s="216"/>
      <c r="F790" s="217" t="s">
        <v>58</v>
      </c>
      <c r="G790" s="217" t="s">
        <v>58</v>
      </c>
      <c r="H790" s="217" t="s">
        <v>58</v>
      </c>
      <c r="I790" s="217" t="s">
        <v>58</v>
      </c>
      <c r="J790" s="217" t="s">
        <v>58</v>
      </c>
      <c r="K790" s="217" t="s">
        <v>58</v>
      </c>
      <c r="L790" s="217"/>
    </row>
    <row r="791" spans="1:12">
      <c r="A791" s="212"/>
      <c r="B791" s="213"/>
      <c r="C791" s="214" t="s">
        <v>58</v>
      </c>
      <c r="D791" s="215" t="s">
        <v>58</v>
      </c>
      <c r="E791" s="216"/>
      <c r="F791" s="217" t="s">
        <v>58</v>
      </c>
      <c r="G791" s="217" t="s">
        <v>58</v>
      </c>
      <c r="H791" s="217" t="s">
        <v>58</v>
      </c>
      <c r="I791" s="217" t="s">
        <v>58</v>
      </c>
      <c r="J791" s="217" t="s">
        <v>58</v>
      </c>
      <c r="K791" s="217" t="s">
        <v>58</v>
      </c>
      <c r="L791" s="217"/>
    </row>
    <row r="792" spans="1:12">
      <c r="A792" s="212"/>
      <c r="B792" s="213"/>
      <c r="C792" s="214" t="s">
        <v>58</v>
      </c>
      <c r="D792" s="215" t="s">
        <v>58</v>
      </c>
      <c r="E792" s="216"/>
      <c r="F792" s="217" t="s">
        <v>58</v>
      </c>
      <c r="G792" s="217" t="s">
        <v>58</v>
      </c>
      <c r="H792" s="217" t="s">
        <v>58</v>
      </c>
      <c r="I792" s="217" t="s">
        <v>58</v>
      </c>
      <c r="J792" s="217" t="s">
        <v>58</v>
      </c>
      <c r="K792" s="217" t="s">
        <v>58</v>
      </c>
      <c r="L792" s="217"/>
    </row>
    <row r="793" spans="1:12">
      <c r="A793" s="212"/>
      <c r="B793" s="213"/>
      <c r="C793" s="214" t="s">
        <v>58</v>
      </c>
      <c r="D793" s="215" t="s">
        <v>58</v>
      </c>
      <c r="E793" s="216"/>
      <c r="F793" s="217" t="s">
        <v>58</v>
      </c>
      <c r="G793" s="217" t="s">
        <v>58</v>
      </c>
      <c r="H793" s="217" t="s">
        <v>58</v>
      </c>
      <c r="I793" s="217" t="s">
        <v>58</v>
      </c>
      <c r="J793" s="217" t="s">
        <v>58</v>
      </c>
      <c r="K793" s="217" t="s">
        <v>58</v>
      </c>
      <c r="L793" s="217"/>
    </row>
    <row r="794" spans="1:12">
      <c r="A794" s="212"/>
      <c r="B794" s="213"/>
      <c r="C794" s="214" t="s">
        <v>58</v>
      </c>
      <c r="D794" s="215" t="s">
        <v>58</v>
      </c>
      <c r="E794" s="216"/>
      <c r="F794" s="217" t="s">
        <v>58</v>
      </c>
      <c r="G794" s="217" t="s">
        <v>58</v>
      </c>
      <c r="H794" s="217" t="s">
        <v>58</v>
      </c>
      <c r="I794" s="217" t="s">
        <v>58</v>
      </c>
      <c r="J794" s="217" t="s">
        <v>58</v>
      </c>
      <c r="K794" s="217" t="s">
        <v>58</v>
      </c>
      <c r="L794" s="217"/>
    </row>
    <row r="795" spans="1:12">
      <c r="A795" s="212"/>
      <c r="B795" s="213"/>
      <c r="C795" s="214" t="s">
        <v>58</v>
      </c>
      <c r="D795" s="215" t="s">
        <v>58</v>
      </c>
      <c r="E795" s="216"/>
      <c r="F795" s="217" t="s">
        <v>58</v>
      </c>
      <c r="G795" s="217" t="s">
        <v>58</v>
      </c>
      <c r="H795" s="217" t="s">
        <v>58</v>
      </c>
      <c r="I795" s="217" t="s">
        <v>58</v>
      </c>
      <c r="J795" s="217" t="s">
        <v>58</v>
      </c>
      <c r="K795" s="217" t="s">
        <v>58</v>
      </c>
      <c r="L795" s="217"/>
    </row>
    <row r="796" spans="1:12">
      <c r="A796" s="212"/>
      <c r="B796" s="213"/>
      <c r="C796" s="214" t="s">
        <v>58</v>
      </c>
      <c r="D796" s="215" t="s">
        <v>58</v>
      </c>
      <c r="E796" s="216"/>
      <c r="F796" s="217" t="s">
        <v>58</v>
      </c>
      <c r="G796" s="217" t="s">
        <v>58</v>
      </c>
      <c r="H796" s="217" t="s">
        <v>58</v>
      </c>
      <c r="I796" s="217" t="s">
        <v>58</v>
      </c>
      <c r="J796" s="217" t="s">
        <v>58</v>
      </c>
      <c r="K796" s="217" t="s">
        <v>58</v>
      </c>
      <c r="L796" s="217"/>
    </row>
    <row r="797" spans="1:12">
      <c r="A797" s="212"/>
      <c r="B797" s="213"/>
      <c r="C797" s="214" t="s">
        <v>58</v>
      </c>
      <c r="D797" s="215" t="s">
        <v>58</v>
      </c>
      <c r="E797" s="216"/>
      <c r="F797" s="217" t="s">
        <v>58</v>
      </c>
      <c r="G797" s="217" t="s">
        <v>58</v>
      </c>
      <c r="H797" s="217" t="s">
        <v>58</v>
      </c>
      <c r="I797" s="217" t="s">
        <v>58</v>
      </c>
      <c r="J797" s="217" t="s">
        <v>58</v>
      </c>
      <c r="K797" s="217" t="s">
        <v>58</v>
      </c>
      <c r="L797" s="217"/>
    </row>
    <row r="798" spans="1:12">
      <c r="A798" s="212"/>
      <c r="B798" s="213"/>
      <c r="C798" s="214" t="s">
        <v>58</v>
      </c>
      <c r="D798" s="215" t="s">
        <v>58</v>
      </c>
      <c r="E798" s="216"/>
      <c r="F798" s="217" t="s">
        <v>58</v>
      </c>
      <c r="G798" s="217" t="s">
        <v>58</v>
      </c>
      <c r="H798" s="217" t="s">
        <v>58</v>
      </c>
      <c r="I798" s="217" t="s">
        <v>58</v>
      </c>
      <c r="J798" s="217" t="s">
        <v>58</v>
      </c>
      <c r="K798" s="217" t="s">
        <v>58</v>
      </c>
      <c r="L798" s="217"/>
    </row>
    <row r="799" spans="1:12">
      <c r="A799" s="212"/>
      <c r="B799" s="213"/>
      <c r="C799" s="214" t="s">
        <v>58</v>
      </c>
      <c r="D799" s="215" t="s">
        <v>58</v>
      </c>
      <c r="E799" s="216"/>
      <c r="F799" s="217" t="s">
        <v>58</v>
      </c>
      <c r="G799" s="217" t="s">
        <v>58</v>
      </c>
      <c r="H799" s="217" t="s">
        <v>58</v>
      </c>
      <c r="I799" s="217" t="s">
        <v>58</v>
      </c>
      <c r="J799" s="217" t="s">
        <v>58</v>
      </c>
      <c r="K799" s="217" t="s">
        <v>58</v>
      </c>
      <c r="L799" s="217"/>
    </row>
    <row r="800" spans="1:12">
      <c r="A800" s="212"/>
      <c r="B800" s="213"/>
      <c r="C800" s="214" t="s">
        <v>58</v>
      </c>
      <c r="D800" s="215" t="s">
        <v>58</v>
      </c>
      <c r="E800" s="216"/>
      <c r="F800" s="217" t="s">
        <v>58</v>
      </c>
      <c r="G800" s="217" t="s">
        <v>58</v>
      </c>
      <c r="H800" s="217" t="s">
        <v>58</v>
      </c>
      <c r="I800" s="217" t="s">
        <v>58</v>
      </c>
      <c r="J800" s="217" t="s">
        <v>58</v>
      </c>
      <c r="K800" s="217" t="s">
        <v>58</v>
      </c>
      <c r="L800" s="217"/>
    </row>
    <row r="801" spans="1:12">
      <c r="A801" s="212"/>
      <c r="B801" s="213"/>
      <c r="C801" s="214" t="s">
        <v>58</v>
      </c>
      <c r="D801" s="215" t="s">
        <v>58</v>
      </c>
      <c r="E801" s="216"/>
      <c r="F801" s="217" t="s">
        <v>58</v>
      </c>
      <c r="G801" s="217" t="s">
        <v>58</v>
      </c>
      <c r="H801" s="217" t="s">
        <v>58</v>
      </c>
      <c r="I801" s="217" t="s">
        <v>58</v>
      </c>
      <c r="J801" s="217" t="s">
        <v>58</v>
      </c>
      <c r="K801" s="217" t="s">
        <v>58</v>
      </c>
      <c r="L801" s="217"/>
    </row>
    <row r="802" spans="1:12">
      <c r="A802" s="212"/>
      <c r="B802" s="213"/>
      <c r="C802" s="214" t="s">
        <v>58</v>
      </c>
      <c r="D802" s="215" t="s">
        <v>58</v>
      </c>
      <c r="E802" s="216"/>
      <c r="F802" s="217" t="s">
        <v>58</v>
      </c>
      <c r="G802" s="217" t="s">
        <v>58</v>
      </c>
      <c r="H802" s="217" t="s">
        <v>58</v>
      </c>
      <c r="I802" s="217" t="s">
        <v>58</v>
      </c>
      <c r="J802" s="217" t="s">
        <v>58</v>
      </c>
      <c r="K802" s="217" t="s">
        <v>58</v>
      </c>
      <c r="L802" s="217"/>
    </row>
    <row r="803" spans="1:12">
      <c r="A803" s="212"/>
      <c r="B803" s="213"/>
      <c r="C803" s="214" t="s">
        <v>58</v>
      </c>
      <c r="D803" s="215" t="s">
        <v>58</v>
      </c>
      <c r="E803" s="216"/>
      <c r="F803" s="217" t="s">
        <v>58</v>
      </c>
      <c r="G803" s="217" t="s">
        <v>58</v>
      </c>
      <c r="H803" s="217" t="s">
        <v>58</v>
      </c>
      <c r="I803" s="217" t="s">
        <v>58</v>
      </c>
      <c r="J803" s="217" t="s">
        <v>58</v>
      </c>
      <c r="K803" s="217" t="s">
        <v>58</v>
      </c>
      <c r="L803" s="217"/>
    </row>
    <row r="804" spans="1:12">
      <c r="A804" s="212"/>
      <c r="B804" s="213"/>
      <c r="C804" s="214" t="s">
        <v>58</v>
      </c>
      <c r="D804" s="215" t="s">
        <v>58</v>
      </c>
      <c r="E804" s="216"/>
      <c r="F804" s="217" t="s">
        <v>58</v>
      </c>
      <c r="G804" s="217" t="s">
        <v>58</v>
      </c>
      <c r="H804" s="217" t="s">
        <v>58</v>
      </c>
      <c r="I804" s="217" t="s">
        <v>58</v>
      </c>
      <c r="J804" s="217" t="s">
        <v>58</v>
      </c>
      <c r="K804" s="217" t="s">
        <v>58</v>
      </c>
      <c r="L804" s="217"/>
    </row>
    <row r="805" spans="1:12">
      <c r="A805" s="212"/>
      <c r="B805" s="213"/>
      <c r="C805" s="214" t="s">
        <v>58</v>
      </c>
      <c r="D805" s="215" t="s">
        <v>58</v>
      </c>
      <c r="E805" s="216"/>
      <c r="F805" s="217" t="s">
        <v>58</v>
      </c>
      <c r="G805" s="217" t="s">
        <v>58</v>
      </c>
      <c r="H805" s="217" t="s">
        <v>58</v>
      </c>
      <c r="I805" s="217" t="s">
        <v>58</v>
      </c>
      <c r="J805" s="217" t="s">
        <v>58</v>
      </c>
      <c r="K805" s="217" t="s">
        <v>58</v>
      </c>
      <c r="L805" s="217"/>
    </row>
    <row r="806" spans="1:12">
      <c r="A806" s="212"/>
      <c r="B806" s="213"/>
      <c r="C806" s="214" t="s">
        <v>58</v>
      </c>
      <c r="D806" s="215" t="s">
        <v>58</v>
      </c>
      <c r="E806" s="216"/>
      <c r="F806" s="217" t="s">
        <v>58</v>
      </c>
      <c r="G806" s="217" t="s">
        <v>58</v>
      </c>
      <c r="H806" s="217" t="s">
        <v>58</v>
      </c>
      <c r="I806" s="217" t="s">
        <v>58</v>
      </c>
      <c r="J806" s="217" t="s">
        <v>58</v>
      </c>
      <c r="K806" s="217" t="s">
        <v>58</v>
      </c>
      <c r="L806" s="217"/>
    </row>
    <row r="807" spans="1:12">
      <c r="A807" s="212"/>
      <c r="B807" s="213"/>
      <c r="C807" s="214" t="s">
        <v>58</v>
      </c>
      <c r="D807" s="215" t="s">
        <v>58</v>
      </c>
      <c r="E807" s="216"/>
      <c r="F807" s="217" t="s">
        <v>58</v>
      </c>
      <c r="G807" s="217" t="s">
        <v>58</v>
      </c>
      <c r="H807" s="217" t="s">
        <v>58</v>
      </c>
      <c r="I807" s="217" t="s">
        <v>58</v>
      </c>
      <c r="J807" s="217" t="s">
        <v>58</v>
      </c>
      <c r="K807" s="217" t="s">
        <v>58</v>
      </c>
      <c r="L807" s="217"/>
    </row>
    <row r="808" spans="1:12">
      <c r="A808" s="212"/>
      <c r="B808" s="213"/>
      <c r="C808" s="214" t="s">
        <v>58</v>
      </c>
      <c r="D808" s="215" t="s">
        <v>58</v>
      </c>
      <c r="E808" s="216"/>
      <c r="F808" s="217" t="s">
        <v>58</v>
      </c>
      <c r="G808" s="217" t="s">
        <v>58</v>
      </c>
      <c r="H808" s="217" t="s">
        <v>58</v>
      </c>
      <c r="I808" s="217" t="s">
        <v>58</v>
      </c>
      <c r="J808" s="217" t="s">
        <v>58</v>
      </c>
      <c r="K808" s="217" t="s">
        <v>58</v>
      </c>
      <c r="L808" s="217"/>
    </row>
    <row r="809" spans="1:12">
      <c r="A809" s="212"/>
      <c r="B809" s="213"/>
      <c r="C809" s="214" t="s">
        <v>58</v>
      </c>
      <c r="D809" s="215" t="s">
        <v>58</v>
      </c>
      <c r="E809" s="216"/>
      <c r="F809" s="217" t="s">
        <v>58</v>
      </c>
      <c r="G809" s="217" t="s">
        <v>58</v>
      </c>
      <c r="H809" s="217" t="s">
        <v>58</v>
      </c>
      <c r="I809" s="217" t="s">
        <v>58</v>
      </c>
      <c r="J809" s="217" t="s">
        <v>58</v>
      </c>
      <c r="K809" s="217" t="s">
        <v>58</v>
      </c>
      <c r="L809" s="217"/>
    </row>
    <row r="810" spans="1:12">
      <c r="A810" s="212"/>
      <c r="B810" s="213"/>
      <c r="C810" s="214" t="s">
        <v>58</v>
      </c>
      <c r="D810" s="215" t="s">
        <v>58</v>
      </c>
      <c r="E810" s="216"/>
      <c r="F810" s="217" t="s">
        <v>58</v>
      </c>
      <c r="G810" s="217" t="s">
        <v>58</v>
      </c>
      <c r="H810" s="217" t="s">
        <v>58</v>
      </c>
      <c r="I810" s="217" t="s">
        <v>58</v>
      </c>
      <c r="J810" s="217" t="s">
        <v>58</v>
      </c>
      <c r="K810" s="217" t="s">
        <v>58</v>
      </c>
      <c r="L810" s="217"/>
    </row>
    <row r="811" spans="1:12">
      <c r="A811" s="212"/>
      <c r="B811" s="213"/>
      <c r="C811" s="214" t="s">
        <v>58</v>
      </c>
      <c r="D811" s="215" t="s">
        <v>58</v>
      </c>
      <c r="E811" s="216"/>
      <c r="F811" s="217" t="s">
        <v>58</v>
      </c>
      <c r="G811" s="217" t="s">
        <v>58</v>
      </c>
      <c r="H811" s="217" t="s">
        <v>58</v>
      </c>
      <c r="I811" s="217" t="s">
        <v>58</v>
      </c>
      <c r="J811" s="217" t="s">
        <v>58</v>
      </c>
      <c r="K811" s="217" t="s">
        <v>58</v>
      </c>
      <c r="L811" s="217"/>
    </row>
    <row r="812" spans="1:12">
      <c r="A812" s="212"/>
      <c r="B812" s="213"/>
      <c r="C812" s="214" t="s">
        <v>58</v>
      </c>
      <c r="D812" s="215" t="s">
        <v>58</v>
      </c>
      <c r="E812" s="216"/>
      <c r="F812" s="217" t="s">
        <v>58</v>
      </c>
      <c r="G812" s="217" t="s">
        <v>58</v>
      </c>
      <c r="H812" s="217" t="s">
        <v>58</v>
      </c>
      <c r="I812" s="217" t="s">
        <v>58</v>
      </c>
      <c r="J812" s="217" t="s">
        <v>58</v>
      </c>
      <c r="K812" s="217" t="s">
        <v>58</v>
      </c>
      <c r="L812" s="217"/>
    </row>
    <row r="813" spans="1:12">
      <c r="A813" s="212"/>
      <c r="B813" s="213"/>
      <c r="C813" s="214" t="s">
        <v>58</v>
      </c>
      <c r="D813" s="215" t="s">
        <v>58</v>
      </c>
      <c r="E813" s="216"/>
      <c r="F813" s="217" t="s">
        <v>58</v>
      </c>
      <c r="G813" s="217" t="s">
        <v>58</v>
      </c>
      <c r="H813" s="217" t="s">
        <v>58</v>
      </c>
      <c r="I813" s="217" t="s">
        <v>58</v>
      </c>
      <c r="J813" s="217" t="s">
        <v>58</v>
      </c>
      <c r="K813" s="217" t="s">
        <v>58</v>
      </c>
      <c r="L813" s="217"/>
    </row>
    <row r="814" spans="1:12">
      <c r="A814" s="212"/>
      <c r="B814" s="213"/>
      <c r="C814" s="214" t="s">
        <v>58</v>
      </c>
      <c r="D814" s="215" t="s">
        <v>58</v>
      </c>
      <c r="E814" s="216"/>
      <c r="F814" s="217" t="s">
        <v>58</v>
      </c>
      <c r="G814" s="217" t="s">
        <v>58</v>
      </c>
      <c r="H814" s="217" t="s">
        <v>58</v>
      </c>
      <c r="I814" s="217" t="s">
        <v>58</v>
      </c>
      <c r="J814" s="217" t="s">
        <v>58</v>
      </c>
      <c r="K814" s="217" t="s">
        <v>58</v>
      </c>
      <c r="L814" s="217"/>
    </row>
    <row r="815" spans="1:12">
      <c r="A815" s="212"/>
      <c r="B815" s="213"/>
      <c r="C815" s="214" t="s">
        <v>58</v>
      </c>
      <c r="D815" s="215" t="s">
        <v>58</v>
      </c>
      <c r="E815" s="216"/>
      <c r="F815" s="217" t="s">
        <v>58</v>
      </c>
      <c r="G815" s="217" t="s">
        <v>58</v>
      </c>
      <c r="H815" s="217" t="s">
        <v>58</v>
      </c>
      <c r="I815" s="217" t="s">
        <v>58</v>
      </c>
      <c r="J815" s="217" t="s">
        <v>58</v>
      </c>
      <c r="K815" s="217" t="s">
        <v>58</v>
      </c>
      <c r="L815" s="217"/>
    </row>
    <row r="816" spans="1:12">
      <c r="A816" s="212"/>
      <c r="B816" s="213"/>
      <c r="C816" s="214" t="s">
        <v>58</v>
      </c>
      <c r="D816" s="215" t="s">
        <v>58</v>
      </c>
      <c r="E816" s="216"/>
      <c r="F816" s="217" t="s">
        <v>58</v>
      </c>
      <c r="G816" s="217" t="s">
        <v>58</v>
      </c>
      <c r="H816" s="217" t="s">
        <v>58</v>
      </c>
      <c r="I816" s="217" t="s">
        <v>58</v>
      </c>
      <c r="J816" s="217" t="s">
        <v>58</v>
      </c>
      <c r="K816" s="217" t="s">
        <v>58</v>
      </c>
      <c r="L816" s="217"/>
    </row>
    <row r="817" spans="1:12">
      <c r="A817" s="212"/>
      <c r="B817" s="213"/>
      <c r="C817" s="214" t="s">
        <v>58</v>
      </c>
      <c r="D817" s="215" t="s">
        <v>58</v>
      </c>
      <c r="E817" s="216"/>
      <c r="F817" s="217" t="s">
        <v>58</v>
      </c>
      <c r="G817" s="217" t="s">
        <v>58</v>
      </c>
      <c r="H817" s="217" t="s">
        <v>58</v>
      </c>
      <c r="I817" s="217" t="s">
        <v>58</v>
      </c>
      <c r="J817" s="217" t="s">
        <v>58</v>
      </c>
      <c r="K817" s="217" t="s">
        <v>58</v>
      </c>
      <c r="L817" s="217"/>
    </row>
    <row r="818" spans="1:12">
      <c r="A818" s="212"/>
      <c r="B818" s="213"/>
      <c r="C818" s="214" t="s">
        <v>58</v>
      </c>
      <c r="D818" s="215" t="s">
        <v>58</v>
      </c>
      <c r="E818" s="216"/>
      <c r="F818" s="217" t="s">
        <v>58</v>
      </c>
      <c r="G818" s="217" t="s">
        <v>58</v>
      </c>
      <c r="H818" s="217" t="s">
        <v>58</v>
      </c>
      <c r="I818" s="217" t="s">
        <v>58</v>
      </c>
      <c r="J818" s="217" t="s">
        <v>58</v>
      </c>
      <c r="K818" s="217" t="s">
        <v>58</v>
      </c>
      <c r="L818" s="217"/>
    </row>
    <row r="819" spans="1:12">
      <c r="A819" s="212"/>
      <c r="B819" s="213"/>
      <c r="C819" s="214" t="s">
        <v>58</v>
      </c>
      <c r="D819" s="215" t="s">
        <v>58</v>
      </c>
      <c r="E819" s="216"/>
      <c r="F819" s="217" t="s">
        <v>58</v>
      </c>
      <c r="G819" s="217" t="s">
        <v>58</v>
      </c>
      <c r="H819" s="217" t="s">
        <v>58</v>
      </c>
      <c r="I819" s="217" t="s">
        <v>58</v>
      </c>
      <c r="J819" s="217" t="s">
        <v>58</v>
      </c>
      <c r="K819" s="217" t="s">
        <v>58</v>
      </c>
      <c r="L819" s="217"/>
    </row>
    <row r="820" spans="1:12">
      <c r="A820" s="212"/>
      <c r="B820" s="213"/>
      <c r="C820" s="214" t="s">
        <v>58</v>
      </c>
      <c r="D820" s="215" t="s">
        <v>58</v>
      </c>
      <c r="E820" s="216"/>
      <c r="F820" s="217" t="s">
        <v>58</v>
      </c>
      <c r="G820" s="217" t="s">
        <v>58</v>
      </c>
      <c r="H820" s="217" t="s">
        <v>58</v>
      </c>
      <c r="I820" s="217" t="s">
        <v>58</v>
      </c>
      <c r="J820" s="217" t="s">
        <v>58</v>
      </c>
      <c r="K820" s="217" t="s">
        <v>58</v>
      </c>
      <c r="L820" s="217"/>
    </row>
    <row r="821" spans="1:12">
      <c r="A821" s="212"/>
      <c r="B821" s="213"/>
      <c r="C821" s="214" t="s">
        <v>58</v>
      </c>
      <c r="D821" s="215" t="s">
        <v>58</v>
      </c>
      <c r="E821" s="216"/>
      <c r="F821" s="217" t="s">
        <v>58</v>
      </c>
      <c r="G821" s="217" t="s">
        <v>58</v>
      </c>
      <c r="H821" s="217" t="s">
        <v>58</v>
      </c>
      <c r="I821" s="217" t="s">
        <v>58</v>
      </c>
      <c r="J821" s="217" t="s">
        <v>58</v>
      </c>
      <c r="K821" s="217" t="s">
        <v>58</v>
      </c>
      <c r="L821" s="217"/>
    </row>
    <row r="822" spans="1:12">
      <c r="A822" s="212"/>
      <c r="B822" s="213"/>
      <c r="C822" s="214" t="s">
        <v>58</v>
      </c>
      <c r="D822" s="215" t="s">
        <v>58</v>
      </c>
      <c r="E822" s="216"/>
      <c r="F822" s="217" t="s">
        <v>58</v>
      </c>
      <c r="G822" s="217" t="s">
        <v>58</v>
      </c>
      <c r="H822" s="217" t="s">
        <v>58</v>
      </c>
      <c r="I822" s="217" t="s">
        <v>58</v>
      </c>
      <c r="J822" s="217" t="s">
        <v>58</v>
      </c>
      <c r="K822" s="217" t="s">
        <v>58</v>
      </c>
      <c r="L822" s="217"/>
    </row>
    <row r="823" spans="1:12">
      <c r="A823" s="212"/>
      <c r="B823" s="213"/>
      <c r="C823" s="214" t="s">
        <v>58</v>
      </c>
      <c r="D823" s="215" t="s">
        <v>58</v>
      </c>
      <c r="E823" s="216"/>
      <c r="F823" s="217" t="s">
        <v>58</v>
      </c>
      <c r="G823" s="217" t="s">
        <v>58</v>
      </c>
      <c r="H823" s="217" t="s">
        <v>58</v>
      </c>
      <c r="I823" s="217" t="s">
        <v>58</v>
      </c>
      <c r="J823" s="217" t="s">
        <v>58</v>
      </c>
      <c r="K823" s="217" t="s">
        <v>58</v>
      </c>
      <c r="L823" s="217"/>
    </row>
    <row r="824" spans="1:12">
      <c r="A824" s="212"/>
      <c r="B824" s="213"/>
      <c r="C824" s="214" t="s">
        <v>58</v>
      </c>
      <c r="D824" s="215" t="s">
        <v>58</v>
      </c>
      <c r="E824" s="216"/>
      <c r="F824" s="217" t="s">
        <v>58</v>
      </c>
      <c r="G824" s="217" t="s">
        <v>58</v>
      </c>
      <c r="H824" s="217" t="s">
        <v>58</v>
      </c>
      <c r="I824" s="217" t="s">
        <v>58</v>
      </c>
      <c r="J824" s="217" t="s">
        <v>58</v>
      </c>
      <c r="K824" s="217" t="s">
        <v>58</v>
      </c>
      <c r="L824" s="217"/>
    </row>
    <row r="825" spans="1:12">
      <c r="A825" s="212"/>
      <c r="B825" s="213"/>
      <c r="C825" s="214" t="s">
        <v>58</v>
      </c>
      <c r="D825" s="215" t="s">
        <v>58</v>
      </c>
      <c r="E825" s="216"/>
      <c r="F825" s="217" t="s">
        <v>58</v>
      </c>
      <c r="G825" s="217" t="s">
        <v>58</v>
      </c>
      <c r="H825" s="217" t="s">
        <v>58</v>
      </c>
      <c r="I825" s="217" t="s">
        <v>58</v>
      </c>
      <c r="J825" s="217" t="s">
        <v>58</v>
      </c>
      <c r="K825" s="217" t="s">
        <v>58</v>
      </c>
      <c r="L825" s="217"/>
    </row>
    <row r="826" spans="1:12">
      <c r="A826" s="212"/>
      <c r="B826" s="213"/>
      <c r="C826" s="214" t="s">
        <v>58</v>
      </c>
      <c r="D826" s="215" t="s">
        <v>58</v>
      </c>
      <c r="E826" s="216"/>
      <c r="F826" s="217" t="s">
        <v>58</v>
      </c>
      <c r="G826" s="217" t="s">
        <v>58</v>
      </c>
      <c r="H826" s="217" t="s">
        <v>58</v>
      </c>
      <c r="I826" s="217" t="s">
        <v>58</v>
      </c>
      <c r="J826" s="217" t="s">
        <v>58</v>
      </c>
      <c r="K826" s="217" t="s">
        <v>58</v>
      </c>
      <c r="L826" s="217"/>
    </row>
    <row r="827" spans="1:12">
      <c r="A827" s="212"/>
      <c r="B827" s="213"/>
      <c r="C827" s="214" t="s">
        <v>58</v>
      </c>
      <c r="D827" s="215" t="s">
        <v>58</v>
      </c>
      <c r="E827" s="216"/>
      <c r="F827" s="217" t="s">
        <v>58</v>
      </c>
      <c r="G827" s="217" t="s">
        <v>58</v>
      </c>
      <c r="H827" s="217" t="s">
        <v>58</v>
      </c>
      <c r="I827" s="217" t="s">
        <v>58</v>
      </c>
      <c r="J827" s="217" t="s">
        <v>58</v>
      </c>
      <c r="K827" s="217" t="s">
        <v>58</v>
      </c>
      <c r="L827" s="217"/>
    </row>
    <row r="828" spans="1:12">
      <c r="A828" s="212"/>
      <c r="B828" s="213"/>
      <c r="C828" s="214" t="s">
        <v>58</v>
      </c>
      <c r="D828" s="215" t="s">
        <v>58</v>
      </c>
      <c r="E828" s="216"/>
      <c r="F828" s="217" t="s">
        <v>58</v>
      </c>
      <c r="G828" s="217" t="s">
        <v>58</v>
      </c>
      <c r="H828" s="217" t="s">
        <v>58</v>
      </c>
      <c r="I828" s="217" t="s">
        <v>58</v>
      </c>
      <c r="J828" s="217" t="s">
        <v>58</v>
      </c>
      <c r="K828" s="217" t="s">
        <v>58</v>
      </c>
      <c r="L828" s="217"/>
    </row>
    <row r="829" spans="1:12">
      <c r="A829" s="212"/>
      <c r="B829" s="213"/>
      <c r="C829" s="214" t="s">
        <v>58</v>
      </c>
      <c r="D829" s="215" t="s">
        <v>58</v>
      </c>
      <c r="E829" s="216"/>
      <c r="F829" s="217" t="s">
        <v>58</v>
      </c>
      <c r="G829" s="217" t="s">
        <v>58</v>
      </c>
      <c r="H829" s="217" t="s">
        <v>58</v>
      </c>
      <c r="I829" s="217" t="s">
        <v>58</v>
      </c>
      <c r="J829" s="217" t="s">
        <v>58</v>
      </c>
      <c r="K829" s="217" t="s">
        <v>58</v>
      </c>
      <c r="L829" s="217"/>
    </row>
    <row r="830" spans="1:12">
      <c r="A830" s="212"/>
      <c r="B830" s="213"/>
      <c r="C830" s="214" t="s">
        <v>58</v>
      </c>
      <c r="D830" s="215" t="s">
        <v>58</v>
      </c>
      <c r="E830" s="216"/>
      <c r="F830" s="217" t="s">
        <v>58</v>
      </c>
      <c r="G830" s="217" t="s">
        <v>58</v>
      </c>
      <c r="H830" s="217" t="s">
        <v>58</v>
      </c>
      <c r="I830" s="217" t="s">
        <v>58</v>
      </c>
      <c r="J830" s="217" t="s">
        <v>58</v>
      </c>
      <c r="K830" s="217" t="s">
        <v>58</v>
      </c>
      <c r="L830" s="217"/>
    </row>
    <row r="831" spans="1:12">
      <c r="A831" s="212"/>
      <c r="B831" s="213"/>
      <c r="C831" s="214" t="s">
        <v>58</v>
      </c>
      <c r="D831" s="215" t="s">
        <v>58</v>
      </c>
      <c r="E831" s="216"/>
      <c r="F831" s="217" t="s">
        <v>58</v>
      </c>
      <c r="G831" s="217" t="s">
        <v>58</v>
      </c>
      <c r="H831" s="217" t="s">
        <v>58</v>
      </c>
      <c r="I831" s="217" t="s">
        <v>58</v>
      </c>
      <c r="J831" s="217" t="s">
        <v>58</v>
      </c>
      <c r="K831" s="217" t="s">
        <v>58</v>
      </c>
      <c r="L831" s="217"/>
    </row>
    <row r="832" spans="1:12">
      <c r="A832" s="212"/>
      <c r="B832" s="213"/>
      <c r="C832" s="214" t="s">
        <v>58</v>
      </c>
      <c r="D832" s="215" t="s">
        <v>58</v>
      </c>
      <c r="E832" s="216"/>
      <c r="F832" s="217" t="s">
        <v>58</v>
      </c>
      <c r="G832" s="217" t="s">
        <v>58</v>
      </c>
      <c r="H832" s="217" t="s">
        <v>58</v>
      </c>
      <c r="I832" s="217" t="s">
        <v>58</v>
      </c>
      <c r="J832" s="217" t="s">
        <v>58</v>
      </c>
      <c r="K832" s="217" t="s">
        <v>58</v>
      </c>
      <c r="L832" s="217"/>
    </row>
    <row r="833" spans="1:12">
      <c r="A833" s="212"/>
      <c r="B833" s="213"/>
      <c r="C833" s="214" t="s">
        <v>58</v>
      </c>
      <c r="D833" s="215" t="s">
        <v>58</v>
      </c>
      <c r="E833" s="216"/>
      <c r="F833" s="217" t="s">
        <v>58</v>
      </c>
      <c r="G833" s="217" t="s">
        <v>58</v>
      </c>
      <c r="H833" s="217" t="s">
        <v>58</v>
      </c>
      <c r="I833" s="217" t="s">
        <v>58</v>
      </c>
      <c r="J833" s="217" t="s">
        <v>58</v>
      </c>
      <c r="K833" s="217" t="s">
        <v>58</v>
      </c>
      <c r="L833" s="217"/>
    </row>
    <row r="834" spans="1:12">
      <c r="A834" s="212"/>
      <c r="B834" s="213"/>
      <c r="C834" s="214" t="s">
        <v>58</v>
      </c>
      <c r="D834" s="215" t="s">
        <v>58</v>
      </c>
      <c r="E834" s="216"/>
      <c r="F834" s="217" t="s">
        <v>58</v>
      </c>
      <c r="G834" s="217" t="s">
        <v>58</v>
      </c>
      <c r="H834" s="217" t="s">
        <v>58</v>
      </c>
      <c r="I834" s="217" t="s">
        <v>58</v>
      </c>
      <c r="J834" s="217" t="s">
        <v>58</v>
      </c>
      <c r="K834" s="217" t="s">
        <v>58</v>
      </c>
      <c r="L834" s="217"/>
    </row>
    <row r="835" spans="1:12">
      <c r="A835" s="212"/>
      <c r="B835" s="213"/>
      <c r="C835" s="214" t="s">
        <v>58</v>
      </c>
      <c r="D835" s="215" t="s">
        <v>58</v>
      </c>
      <c r="E835" s="216"/>
      <c r="F835" s="217" t="s">
        <v>58</v>
      </c>
      <c r="G835" s="217" t="s">
        <v>58</v>
      </c>
      <c r="H835" s="217" t="s">
        <v>58</v>
      </c>
      <c r="I835" s="217" t="s">
        <v>58</v>
      </c>
      <c r="J835" s="217" t="s">
        <v>58</v>
      </c>
      <c r="K835" s="217" t="s">
        <v>58</v>
      </c>
      <c r="L835" s="217"/>
    </row>
    <row r="836" spans="1:12">
      <c r="A836" s="212"/>
      <c r="B836" s="213"/>
      <c r="C836" s="214" t="s">
        <v>58</v>
      </c>
      <c r="D836" s="215" t="s">
        <v>58</v>
      </c>
      <c r="E836" s="216"/>
      <c r="F836" s="217" t="s">
        <v>58</v>
      </c>
      <c r="G836" s="217" t="s">
        <v>58</v>
      </c>
      <c r="H836" s="217" t="s">
        <v>58</v>
      </c>
      <c r="I836" s="217" t="s">
        <v>58</v>
      </c>
      <c r="J836" s="217" t="s">
        <v>58</v>
      </c>
      <c r="K836" s="217" t="s">
        <v>58</v>
      </c>
      <c r="L836" s="217"/>
    </row>
    <row r="837" spans="1:12">
      <c r="A837" s="212"/>
      <c r="B837" s="213"/>
      <c r="C837" s="214" t="s">
        <v>58</v>
      </c>
      <c r="D837" s="215" t="s">
        <v>58</v>
      </c>
      <c r="E837" s="216"/>
      <c r="F837" s="217" t="s">
        <v>58</v>
      </c>
      <c r="G837" s="217" t="s">
        <v>58</v>
      </c>
      <c r="H837" s="217" t="s">
        <v>58</v>
      </c>
      <c r="I837" s="217" t="s">
        <v>58</v>
      </c>
      <c r="J837" s="217" t="s">
        <v>58</v>
      </c>
      <c r="K837" s="217" t="s">
        <v>58</v>
      </c>
      <c r="L837" s="217"/>
    </row>
    <row r="838" spans="1:12">
      <c r="A838" s="212"/>
      <c r="B838" s="213"/>
      <c r="C838" s="214" t="s">
        <v>58</v>
      </c>
      <c r="D838" s="215" t="s">
        <v>58</v>
      </c>
      <c r="E838" s="216"/>
      <c r="F838" s="217" t="s">
        <v>58</v>
      </c>
      <c r="G838" s="217" t="s">
        <v>58</v>
      </c>
      <c r="H838" s="217" t="s">
        <v>58</v>
      </c>
      <c r="I838" s="217" t="s">
        <v>58</v>
      </c>
      <c r="J838" s="217" t="s">
        <v>58</v>
      </c>
      <c r="K838" s="217" t="s">
        <v>58</v>
      </c>
      <c r="L838" s="217"/>
    </row>
    <row r="839" spans="1:12">
      <c r="A839" s="212"/>
      <c r="B839" s="213"/>
      <c r="C839" s="214" t="s">
        <v>58</v>
      </c>
      <c r="D839" s="215" t="s">
        <v>58</v>
      </c>
      <c r="E839" s="216"/>
      <c r="F839" s="217" t="s">
        <v>58</v>
      </c>
      <c r="G839" s="217" t="s">
        <v>58</v>
      </c>
      <c r="H839" s="217" t="s">
        <v>58</v>
      </c>
      <c r="I839" s="217" t="s">
        <v>58</v>
      </c>
      <c r="J839" s="217" t="s">
        <v>58</v>
      </c>
      <c r="K839" s="217" t="s">
        <v>58</v>
      </c>
      <c r="L839" s="217"/>
    </row>
    <row r="840" spans="1:12">
      <c r="A840" s="212"/>
      <c r="B840" s="213"/>
      <c r="C840" s="214" t="s">
        <v>58</v>
      </c>
      <c r="D840" s="215" t="s">
        <v>58</v>
      </c>
      <c r="E840" s="216"/>
      <c r="F840" s="217" t="s">
        <v>58</v>
      </c>
      <c r="G840" s="217" t="s">
        <v>58</v>
      </c>
      <c r="H840" s="217" t="s">
        <v>58</v>
      </c>
      <c r="I840" s="217" t="s">
        <v>58</v>
      </c>
      <c r="J840" s="217" t="s">
        <v>58</v>
      </c>
      <c r="K840" s="217" t="s">
        <v>58</v>
      </c>
      <c r="L840" s="217"/>
    </row>
    <row r="841" spans="1:12">
      <c r="A841" s="212"/>
      <c r="B841" s="213"/>
      <c r="C841" s="214" t="s">
        <v>58</v>
      </c>
      <c r="D841" s="215" t="s">
        <v>58</v>
      </c>
      <c r="E841" s="216"/>
      <c r="F841" s="217" t="s">
        <v>58</v>
      </c>
      <c r="G841" s="217" t="s">
        <v>58</v>
      </c>
      <c r="H841" s="217" t="s">
        <v>58</v>
      </c>
      <c r="I841" s="217" t="s">
        <v>58</v>
      </c>
      <c r="J841" s="217" t="s">
        <v>58</v>
      </c>
      <c r="K841" s="217" t="s">
        <v>58</v>
      </c>
      <c r="L841" s="217"/>
    </row>
    <row r="842" spans="1:12">
      <c r="A842" s="212"/>
      <c r="B842" s="213"/>
      <c r="C842" s="214" t="s">
        <v>58</v>
      </c>
      <c r="D842" s="215" t="s">
        <v>58</v>
      </c>
      <c r="E842" s="216"/>
      <c r="F842" s="217" t="s">
        <v>58</v>
      </c>
      <c r="G842" s="217" t="s">
        <v>58</v>
      </c>
      <c r="H842" s="217" t="s">
        <v>58</v>
      </c>
      <c r="I842" s="217" t="s">
        <v>58</v>
      </c>
      <c r="J842" s="217" t="s">
        <v>58</v>
      </c>
      <c r="K842" s="217" t="s">
        <v>58</v>
      </c>
      <c r="L842" s="217"/>
    </row>
    <row r="843" spans="1:12">
      <c r="A843" s="212"/>
      <c r="B843" s="213"/>
      <c r="C843" s="214" t="s">
        <v>58</v>
      </c>
      <c r="D843" s="215" t="s">
        <v>58</v>
      </c>
      <c r="E843" s="216"/>
      <c r="F843" s="217" t="s">
        <v>58</v>
      </c>
      <c r="G843" s="217" t="s">
        <v>58</v>
      </c>
      <c r="H843" s="217" t="s">
        <v>58</v>
      </c>
      <c r="I843" s="217" t="s">
        <v>58</v>
      </c>
      <c r="J843" s="217" t="s">
        <v>58</v>
      </c>
      <c r="K843" s="217" t="s">
        <v>58</v>
      </c>
      <c r="L843" s="217"/>
    </row>
    <row r="844" spans="1:12">
      <c r="A844" s="212"/>
      <c r="B844" s="213"/>
      <c r="C844" s="214" t="s">
        <v>58</v>
      </c>
      <c r="D844" s="215" t="s">
        <v>58</v>
      </c>
      <c r="E844" s="216"/>
      <c r="F844" s="217" t="s">
        <v>58</v>
      </c>
      <c r="G844" s="217" t="s">
        <v>58</v>
      </c>
      <c r="H844" s="217" t="s">
        <v>58</v>
      </c>
      <c r="I844" s="217" t="s">
        <v>58</v>
      </c>
      <c r="J844" s="217" t="s">
        <v>58</v>
      </c>
      <c r="K844" s="217" t="s">
        <v>58</v>
      </c>
      <c r="L844" s="217"/>
    </row>
    <row r="845" spans="1:12">
      <c r="A845" s="212"/>
      <c r="B845" s="213"/>
      <c r="C845" s="214" t="s">
        <v>58</v>
      </c>
      <c r="D845" s="215" t="s">
        <v>58</v>
      </c>
      <c r="E845" s="216"/>
      <c r="F845" s="217" t="s">
        <v>58</v>
      </c>
      <c r="G845" s="217" t="s">
        <v>58</v>
      </c>
      <c r="H845" s="217" t="s">
        <v>58</v>
      </c>
      <c r="I845" s="217" t="s">
        <v>58</v>
      </c>
      <c r="J845" s="217" t="s">
        <v>58</v>
      </c>
      <c r="K845" s="217" t="s">
        <v>58</v>
      </c>
      <c r="L845" s="217"/>
    </row>
    <row r="846" spans="1:12">
      <c r="A846" s="212"/>
      <c r="B846" s="213"/>
      <c r="C846" s="214" t="s">
        <v>58</v>
      </c>
      <c r="D846" s="215" t="s">
        <v>58</v>
      </c>
      <c r="E846" s="216"/>
      <c r="F846" s="217" t="s">
        <v>58</v>
      </c>
      <c r="G846" s="217" t="s">
        <v>58</v>
      </c>
      <c r="H846" s="217" t="s">
        <v>58</v>
      </c>
      <c r="I846" s="217" t="s">
        <v>58</v>
      </c>
      <c r="J846" s="217" t="s">
        <v>58</v>
      </c>
      <c r="K846" s="217" t="s">
        <v>58</v>
      </c>
      <c r="L846" s="217"/>
    </row>
    <row r="847" spans="1:12">
      <c r="A847" s="212"/>
      <c r="B847" s="213"/>
      <c r="C847" s="214" t="s">
        <v>58</v>
      </c>
      <c r="D847" s="215" t="s">
        <v>58</v>
      </c>
      <c r="E847" s="216"/>
      <c r="F847" s="217" t="s">
        <v>58</v>
      </c>
      <c r="G847" s="217" t="s">
        <v>58</v>
      </c>
      <c r="H847" s="217" t="s">
        <v>58</v>
      </c>
      <c r="I847" s="217" t="s">
        <v>58</v>
      </c>
      <c r="J847" s="217" t="s">
        <v>58</v>
      </c>
      <c r="K847" s="217" t="s">
        <v>58</v>
      </c>
      <c r="L847" s="217"/>
    </row>
    <row r="848" spans="1:12">
      <c r="A848" s="212"/>
      <c r="B848" s="213"/>
      <c r="C848" s="214" t="s">
        <v>58</v>
      </c>
      <c r="D848" s="215" t="s">
        <v>58</v>
      </c>
      <c r="E848" s="216"/>
      <c r="F848" s="217" t="s">
        <v>58</v>
      </c>
      <c r="G848" s="217" t="s">
        <v>58</v>
      </c>
      <c r="H848" s="217" t="s">
        <v>58</v>
      </c>
      <c r="I848" s="217" t="s">
        <v>58</v>
      </c>
      <c r="J848" s="217" t="s">
        <v>58</v>
      </c>
      <c r="K848" s="217" t="s">
        <v>58</v>
      </c>
      <c r="L848" s="217"/>
    </row>
    <row r="849" spans="1:12">
      <c r="A849" s="212"/>
      <c r="B849" s="213"/>
      <c r="C849" s="214" t="s">
        <v>58</v>
      </c>
      <c r="D849" s="215" t="s">
        <v>58</v>
      </c>
      <c r="E849" s="216"/>
      <c r="F849" s="217" t="s">
        <v>58</v>
      </c>
      <c r="G849" s="217" t="s">
        <v>58</v>
      </c>
      <c r="H849" s="217" t="s">
        <v>58</v>
      </c>
      <c r="I849" s="217" t="s">
        <v>58</v>
      </c>
      <c r="J849" s="217" t="s">
        <v>58</v>
      </c>
      <c r="K849" s="217" t="s">
        <v>58</v>
      </c>
      <c r="L849" s="217"/>
    </row>
    <row r="850" spans="1:12">
      <c r="A850" s="212"/>
      <c r="B850" s="213"/>
      <c r="C850" s="214" t="s">
        <v>58</v>
      </c>
      <c r="D850" s="215" t="s">
        <v>58</v>
      </c>
      <c r="E850" s="216"/>
      <c r="F850" s="217" t="s">
        <v>58</v>
      </c>
      <c r="G850" s="217" t="s">
        <v>58</v>
      </c>
      <c r="H850" s="217" t="s">
        <v>58</v>
      </c>
      <c r="I850" s="217" t="s">
        <v>58</v>
      </c>
      <c r="J850" s="217" t="s">
        <v>58</v>
      </c>
      <c r="K850" s="217" t="s">
        <v>58</v>
      </c>
      <c r="L850" s="217"/>
    </row>
    <row r="851" spans="1:12">
      <c r="A851" s="212"/>
      <c r="B851" s="213"/>
      <c r="C851" s="214" t="s">
        <v>58</v>
      </c>
      <c r="D851" s="215" t="s">
        <v>58</v>
      </c>
      <c r="E851" s="216"/>
      <c r="F851" s="217" t="s">
        <v>58</v>
      </c>
      <c r="G851" s="217" t="s">
        <v>58</v>
      </c>
      <c r="H851" s="217" t="s">
        <v>58</v>
      </c>
      <c r="I851" s="217" t="s">
        <v>58</v>
      </c>
      <c r="J851" s="217" t="s">
        <v>58</v>
      </c>
      <c r="K851" s="217" t="s">
        <v>58</v>
      </c>
      <c r="L851" s="217"/>
    </row>
    <row r="852" spans="1:12">
      <c r="A852" s="212"/>
      <c r="B852" s="213"/>
      <c r="C852" s="214" t="s">
        <v>58</v>
      </c>
      <c r="D852" s="215" t="s">
        <v>58</v>
      </c>
      <c r="E852" s="216"/>
      <c r="F852" s="217" t="s">
        <v>58</v>
      </c>
      <c r="G852" s="217" t="s">
        <v>58</v>
      </c>
      <c r="H852" s="217" t="s">
        <v>58</v>
      </c>
      <c r="I852" s="217" t="s">
        <v>58</v>
      </c>
      <c r="J852" s="217" t="s">
        <v>58</v>
      </c>
      <c r="K852" s="217" t="s">
        <v>58</v>
      </c>
      <c r="L852" s="217"/>
    </row>
    <row r="853" spans="1:12">
      <c r="A853" s="212"/>
      <c r="B853" s="213"/>
      <c r="C853" s="214" t="s">
        <v>58</v>
      </c>
      <c r="D853" s="215" t="s">
        <v>58</v>
      </c>
      <c r="E853" s="216"/>
      <c r="F853" s="217" t="s">
        <v>58</v>
      </c>
      <c r="G853" s="217" t="s">
        <v>58</v>
      </c>
      <c r="H853" s="217" t="s">
        <v>58</v>
      </c>
      <c r="I853" s="217" t="s">
        <v>58</v>
      </c>
      <c r="J853" s="217" t="s">
        <v>58</v>
      </c>
      <c r="K853" s="217" t="s">
        <v>58</v>
      </c>
      <c r="L853" s="217"/>
    </row>
    <row r="854" spans="1:12">
      <c r="A854" s="212"/>
      <c r="B854" s="213"/>
      <c r="C854" s="214" t="s">
        <v>58</v>
      </c>
      <c r="D854" s="215" t="s">
        <v>58</v>
      </c>
      <c r="E854" s="216"/>
      <c r="F854" s="217" t="s">
        <v>58</v>
      </c>
      <c r="G854" s="217" t="s">
        <v>58</v>
      </c>
      <c r="H854" s="217" t="s">
        <v>58</v>
      </c>
      <c r="I854" s="217" t="s">
        <v>58</v>
      </c>
      <c r="J854" s="217" t="s">
        <v>58</v>
      </c>
      <c r="K854" s="217" t="s">
        <v>58</v>
      </c>
      <c r="L854" s="217"/>
    </row>
    <row r="855" spans="1:12">
      <c r="A855" s="212"/>
      <c r="B855" s="213"/>
      <c r="C855" s="214" t="s">
        <v>58</v>
      </c>
      <c r="D855" s="215" t="s">
        <v>58</v>
      </c>
      <c r="E855" s="216"/>
      <c r="F855" s="217" t="s">
        <v>58</v>
      </c>
      <c r="G855" s="217" t="s">
        <v>58</v>
      </c>
      <c r="H855" s="217" t="s">
        <v>58</v>
      </c>
      <c r="I855" s="217" t="s">
        <v>58</v>
      </c>
      <c r="J855" s="217" t="s">
        <v>58</v>
      </c>
      <c r="K855" s="217" t="s">
        <v>58</v>
      </c>
      <c r="L855" s="217"/>
    </row>
    <row r="856" spans="1:12">
      <c r="A856" s="212"/>
      <c r="B856" s="213"/>
      <c r="C856" s="214" t="s">
        <v>58</v>
      </c>
      <c r="D856" s="215" t="s">
        <v>58</v>
      </c>
      <c r="E856" s="216"/>
      <c r="F856" s="217" t="s">
        <v>58</v>
      </c>
      <c r="G856" s="217" t="s">
        <v>58</v>
      </c>
      <c r="H856" s="217" t="s">
        <v>58</v>
      </c>
      <c r="I856" s="217" t="s">
        <v>58</v>
      </c>
      <c r="J856" s="217" t="s">
        <v>58</v>
      </c>
      <c r="K856" s="217" t="s">
        <v>58</v>
      </c>
      <c r="L856" s="217"/>
    </row>
    <row r="857" spans="1:12">
      <c r="A857" s="212"/>
      <c r="B857" s="213"/>
      <c r="C857" s="214" t="s">
        <v>58</v>
      </c>
      <c r="D857" s="215" t="s">
        <v>58</v>
      </c>
      <c r="E857" s="216"/>
      <c r="F857" s="217" t="s">
        <v>58</v>
      </c>
      <c r="G857" s="217" t="s">
        <v>58</v>
      </c>
      <c r="H857" s="217" t="s">
        <v>58</v>
      </c>
      <c r="I857" s="217" t="s">
        <v>58</v>
      </c>
      <c r="J857" s="217" t="s">
        <v>58</v>
      </c>
      <c r="K857" s="217" t="s">
        <v>58</v>
      </c>
      <c r="L857" s="217"/>
    </row>
    <row r="858" spans="1:12">
      <c r="A858" s="212"/>
      <c r="B858" s="213"/>
      <c r="C858" s="214" t="s">
        <v>58</v>
      </c>
      <c r="D858" s="215" t="s">
        <v>58</v>
      </c>
      <c r="E858" s="216"/>
      <c r="F858" s="217" t="s">
        <v>58</v>
      </c>
      <c r="G858" s="217" t="s">
        <v>58</v>
      </c>
      <c r="H858" s="217" t="s">
        <v>58</v>
      </c>
      <c r="I858" s="217" t="s">
        <v>58</v>
      </c>
      <c r="J858" s="217" t="s">
        <v>58</v>
      </c>
      <c r="K858" s="217" t="s">
        <v>58</v>
      </c>
      <c r="L858" s="217"/>
    </row>
    <row r="859" spans="1:12">
      <c r="A859" s="212"/>
      <c r="B859" s="213"/>
      <c r="C859" s="214" t="s">
        <v>58</v>
      </c>
      <c r="D859" s="215" t="s">
        <v>58</v>
      </c>
      <c r="E859" s="216"/>
      <c r="F859" s="217" t="s">
        <v>58</v>
      </c>
      <c r="G859" s="217" t="s">
        <v>58</v>
      </c>
      <c r="H859" s="217" t="s">
        <v>58</v>
      </c>
      <c r="I859" s="217" t="s">
        <v>58</v>
      </c>
      <c r="J859" s="217" t="s">
        <v>58</v>
      </c>
      <c r="K859" s="217" t="s">
        <v>58</v>
      </c>
      <c r="L859" s="217"/>
    </row>
    <row r="860" spans="1:12">
      <c r="A860" s="212"/>
      <c r="B860" s="213"/>
      <c r="C860" s="214" t="s">
        <v>58</v>
      </c>
      <c r="D860" s="215" t="s">
        <v>58</v>
      </c>
      <c r="E860" s="216"/>
      <c r="F860" s="217" t="s">
        <v>58</v>
      </c>
      <c r="G860" s="217" t="s">
        <v>58</v>
      </c>
      <c r="H860" s="217" t="s">
        <v>58</v>
      </c>
      <c r="I860" s="217" t="s">
        <v>58</v>
      </c>
      <c r="J860" s="217" t="s">
        <v>58</v>
      </c>
      <c r="K860" s="217" t="s">
        <v>58</v>
      </c>
      <c r="L860" s="217"/>
    </row>
    <row r="861" spans="1:12">
      <c r="A861" s="212"/>
      <c r="B861" s="213"/>
      <c r="C861" s="214" t="s">
        <v>58</v>
      </c>
      <c r="D861" s="215" t="s">
        <v>58</v>
      </c>
      <c r="E861" s="216"/>
      <c r="F861" s="217" t="s">
        <v>58</v>
      </c>
      <c r="G861" s="217" t="s">
        <v>58</v>
      </c>
      <c r="H861" s="217" t="s">
        <v>58</v>
      </c>
      <c r="I861" s="217" t="s">
        <v>58</v>
      </c>
      <c r="J861" s="217" t="s">
        <v>58</v>
      </c>
      <c r="K861" s="217" t="s">
        <v>58</v>
      </c>
      <c r="L861" s="217"/>
    </row>
    <row r="862" spans="1:12">
      <c r="A862" s="212"/>
      <c r="B862" s="213"/>
      <c r="C862" s="214" t="s">
        <v>58</v>
      </c>
      <c r="D862" s="215" t="s">
        <v>58</v>
      </c>
      <c r="E862" s="216"/>
      <c r="F862" s="217" t="s">
        <v>58</v>
      </c>
      <c r="G862" s="217" t="s">
        <v>58</v>
      </c>
      <c r="H862" s="217" t="s">
        <v>58</v>
      </c>
      <c r="I862" s="217" t="s">
        <v>58</v>
      </c>
      <c r="J862" s="217" t="s">
        <v>58</v>
      </c>
      <c r="K862" s="217" t="s">
        <v>58</v>
      </c>
      <c r="L862" s="217"/>
    </row>
    <row r="863" spans="1:12">
      <c r="A863" s="212"/>
      <c r="B863" s="213"/>
      <c r="C863" s="214" t="s">
        <v>58</v>
      </c>
      <c r="D863" s="215" t="s">
        <v>58</v>
      </c>
      <c r="E863" s="216"/>
      <c r="F863" s="217" t="s">
        <v>58</v>
      </c>
      <c r="G863" s="217" t="s">
        <v>58</v>
      </c>
      <c r="H863" s="217" t="s">
        <v>58</v>
      </c>
      <c r="I863" s="217" t="s">
        <v>58</v>
      </c>
      <c r="J863" s="217" t="s">
        <v>58</v>
      </c>
      <c r="K863" s="217" t="s">
        <v>58</v>
      </c>
      <c r="L863" s="217"/>
    </row>
    <row r="864" spans="1:12">
      <c r="A864" s="212"/>
      <c r="B864" s="213"/>
      <c r="C864" s="214" t="s">
        <v>58</v>
      </c>
      <c r="D864" s="215" t="s">
        <v>58</v>
      </c>
      <c r="E864" s="216"/>
      <c r="F864" s="217" t="s">
        <v>58</v>
      </c>
      <c r="G864" s="217" t="s">
        <v>58</v>
      </c>
      <c r="H864" s="217" t="s">
        <v>58</v>
      </c>
      <c r="I864" s="217" t="s">
        <v>58</v>
      </c>
      <c r="J864" s="217" t="s">
        <v>58</v>
      </c>
      <c r="K864" s="217" t="s">
        <v>58</v>
      </c>
      <c r="L864" s="217"/>
    </row>
    <row r="865" spans="1:12">
      <c r="A865" s="212"/>
      <c r="B865" s="213"/>
      <c r="C865" s="214" t="s">
        <v>58</v>
      </c>
      <c r="D865" s="215" t="s">
        <v>58</v>
      </c>
      <c r="E865" s="216"/>
      <c r="F865" s="217" t="s">
        <v>58</v>
      </c>
      <c r="G865" s="217" t="s">
        <v>58</v>
      </c>
      <c r="H865" s="217" t="s">
        <v>58</v>
      </c>
      <c r="I865" s="217" t="s">
        <v>58</v>
      </c>
      <c r="J865" s="217" t="s">
        <v>58</v>
      </c>
      <c r="K865" s="217" t="s">
        <v>58</v>
      </c>
      <c r="L865" s="217"/>
    </row>
    <row r="866" spans="1:12">
      <c r="A866" s="212"/>
      <c r="B866" s="213"/>
      <c r="C866" s="214" t="s">
        <v>58</v>
      </c>
      <c r="D866" s="215" t="s">
        <v>58</v>
      </c>
      <c r="E866" s="216"/>
      <c r="F866" s="217" t="s">
        <v>58</v>
      </c>
      <c r="G866" s="217" t="s">
        <v>58</v>
      </c>
      <c r="H866" s="217" t="s">
        <v>58</v>
      </c>
      <c r="I866" s="217" t="s">
        <v>58</v>
      </c>
      <c r="J866" s="217" t="s">
        <v>58</v>
      </c>
      <c r="K866" s="217" t="s">
        <v>58</v>
      </c>
      <c r="L866" s="217"/>
    </row>
    <row r="867" spans="1:12">
      <c r="A867" s="212"/>
      <c r="B867" s="213"/>
      <c r="C867" s="214" t="s">
        <v>58</v>
      </c>
      <c r="D867" s="215" t="s">
        <v>58</v>
      </c>
      <c r="E867" s="216"/>
      <c r="F867" s="217" t="s">
        <v>58</v>
      </c>
      <c r="G867" s="217" t="s">
        <v>58</v>
      </c>
      <c r="H867" s="217" t="s">
        <v>58</v>
      </c>
      <c r="I867" s="217" t="s">
        <v>58</v>
      </c>
      <c r="J867" s="217" t="s">
        <v>58</v>
      </c>
      <c r="K867" s="217" t="s">
        <v>58</v>
      </c>
      <c r="L867" s="217"/>
    </row>
    <row r="868" spans="1:12">
      <c r="A868" s="212"/>
      <c r="B868" s="213"/>
      <c r="C868" s="214" t="s">
        <v>58</v>
      </c>
      <c r="D868" s="215" t="s">
        <v>58</v>
      </c>
      <c r="E868" s="216"/>
      <c r="F868" s="217" t="s">
        <v>58</v>
      </c>
      <c r="G868" s="217" t="s">
        <v>58</v>
      </c>
      <c r="H868" s="217" t="s">
        <v>58</v>
      </c>
      <c r="I868" s="217" t="s">
        <v>58</v>
      </c>
      <c r="J868" s="217" t="s">
        <v>58</v>
      </c>
      <c r="K868" s="217" t="s">
        <v>58</v>
      </c>
      <c r="L868" s="217"/>
    </row>
    <row r="869" spans="1:12">
      <c r="A869" s="212"/>
      <c r="B869" s="213"/>
      <c r="C869" s="214" t="s">
        <v>58</v>
      </c>
      <c r="D869" s="215" t="s">
        <v>58</v>
      </c>
      <c r="E869" s="216"/>
      <c r="F869" s="217" t="s">
        <v>58</v>
      </c>
      <c r="G869" s="217" t="s">
        <v>58</v>
      </c>
      <c r="H869" s="217" t="s">
        <v>58</v>
      </c>
      <c r="I869" s="217" t="s">
        <v>58</v>
      </c>
      <c r="J869" s="217" t="s">
        <v>58</v>
      </c>
      <c r="K869" s="217" t="s">
        <v>58</v>
      </c>
      <c r="L869" s="217"/>
    </row>
    <row r="870" spans="1:12">
      <c r="A870" s="212"/>
      <c r="B870" s="213"/>
      <c r="C870" s="214" t="s">
        <v>58</v>
      </c>
      <c r="D870" s="215" t="s">
        <v>58</v>
      </c>
      <c r="E870" s="216"/>
      <c r="F870" s="217" t="s">
        <v>58</v>
      </c>
      <c r="G870" s="217" t="s">
        <v>58</v>
      </c>
      <c r="H870" s="217" t="s">
        <v>58</v>
      </c>
      <c r="I870" s="217" t="s">
        <v>58</v>
      </c>
      <c r="J870" s="217" t="s">
        <v>58</v>
      </c>
      <c r="K870" s="217" t="s">
        <v>58</v>
      </c>
      <c r="L870" s="217"/>
    </row>
    <row r="871" spans="1:12">
      <c r="A871" s="212"/>
      <c r="B871" s="213"/>
      <c r="C871" s="214" t="s">
        <v>58</v>
      </c>
      <c r="D871" s="215" t="s">
        <v>58</v>
      </c>
      <c r="E871" s="216"/>
      <c r="F871" s="217" t="s">
        <v>58</v>
      </c>
      <c r="G871" s="217" t="s">
        <v>58</v>
      </c>
      <c r="H871" s="217" t="s">
        <v>58</v>
      </c>
      <c r="I871" s="217" t="s">
        <v>58</v>
      </c>
      <c r="J871" s="217" t="s">
        <v>58</v>
      </c>
      <c r="K871" s="217" t="s">
        <v>58</v>
      </c>
      <c r="L871" s="217"/>
    </row>
    <row r="872" spans="1:12">
      <c r="A872" s="212"/>
      <c r="B872" s="213"/>
      <c r="C872" s="214" t="s">
        <v>58</v>
      </c>
      <c r="D872" s="215" t="s">
        <v>58</v>
      </c>
      <c r="E872" s="216"/>
      <c r="F872" s="217" t="s">
        <v>58</v>
      </c>
      <c r="G872" s="217" t="s">
        <v>58</v>
      </c>
      <c r="H872" s="217" t="s">
        <v>58</v>
      </c>
      <c r="I872" s="217" t="s">
        <v>58</v>
      </c>
      <c r="J872" s="217" t="s">
        <v>58</v>
      </c>
      <c r="K872" s="217" t="s">
        <v>58</v>
      </c>
      <c r="L872" s="217"/>
    </row>
    <row r="873" spans="1:12">
      <c r="A873" s="212"/>
      <c r="B873" s="213"/>
      <c r="C873" s="214" t="s">
        <v>58</v>
      </c>
      <c r="D873" s="215" t="s">
        <v>58</v>
      </c>
      <c r="E873" s="216"/>
      <c r="F873" s="217" t="s">
        <v>58</v>
      </c>
      <c r="G873" s="217" t="s">
        <v>58</v>
      </c>
      <c r="H873" s="217" t="s">
        <v>58</v>
      </c>
      <c r="I873" s="217" t="s">
        <v>58</v>
      </c>
      <c r="J873" s="217" t="s">
        <v>58</v>
      </c>
      <c r="K873" s="217" t="s">
        <v>58</v>
      </c>
      <c r="L873" s="217"/>
    </row>
    <row r="874" spans="1:12">
      <c r="A874" s="212"/>
      <c r="B874" s="213"/>
      <c r="C874" s="214" t="s">
        <v>58</v>
      </c>
      <c r="D874" s="215" t="s">
        <v>58</v>
      </c>
      <c r="E874" s="216"/>
      <c r="F874" s="217" t="s">
        <v>58</v>
      </c>
      <c r="G874" s="217" t="s">
        <v>58</v>
      </c>
      <c r="H874" s="217" t="s">
        <v>58</v>
      </c>
      <c r="I874" s="217" t="s">
        <v>58</v>
      </c>
      <c r="J874" s="217" t="s">
        <v>58</v>
      </c>
      <c r="K874" s="217" t="s">
        <v>58</v>
      </c>
      <c r="L874" s="217"/>
    </row>
    <row r="875" spans="1:12">
      <c r="A875" s="212"/>
      <c r="B875" s="213"/>
      <c r="C875" s="214" t="s">
        <v>58</v>
      </c>
      <c r="D875" s="215" t="s">
        <v>58</v>
      </c>
      <c r="E875" s="216"/>
      <c r="F875" s="217" t="s">
        <v>58</v>
      </c>
      <c r="G875" s="217" t="s">
        <v>58</v>
      </c>
      <c r="H875" s="217" t="s">
        <v>58</v>
      </c>
      <c r="I875" s="217" t="s">
        <v>58</v>
      </c>
      <c r="J875" s="217" t="s">
        <v>58</v>
      </c>
      <c r="K875" s="217" t="s">
        <v>58</v>
      </c>
      <c r="L875" s="217"/>
    </row>
    <row r="876" spans="1:12">
      <c r="A876" s="212"/>
      <c r="B876" s="213"/>
      <c r="C876" s="214" t="s">
        <v>58</v>
      </c>
      <c r="D876" s="215" t="s">
        <v>58</v>
      </c>
      <c r="E876" s="216"/>
      <c r="F876" s="217" t="s">
        <v>58</v>
      </c>
      <c r="G876" s="217" t="s">
        <v>58</v>
      </c>
      <c r="H876" s="217" t="s">
        <v>58</v>
      </c>
      <c r="I876" s="217" t="s">
        <v>58</v>
      </c>
      <c r="J876" s="217" t="s">
        <v>58</v>
      </c>
      <c r="K876" s="217" t="s">
        <v>58</v>
      </c>
      <c r="L876" s="217"/>
    </row>
    <row r="877" spans="1:12">
      <c r="A877" s="212"/>
      <c r="B877" s="213"/>
      <c r="C877" s="214" t="s">
        <v>58</v>
      </c>
      <c r="D877" s="215" t="s">
        <v>58</v>
      </c>
      <c r="E877" s="216"/>
      <c r="F877" s="217" t="s">
        <v>58</v>
      </c>
      <c r="G877" s="217" t="s">
        <v>58</v>
      </c>
      <c r="H877" s="217" t="s">
        <v>58</v>
      </c>
      <c r="I877" s="217" t="s">
        <v>58</v>
      </c>
      <c r="J877" s="217" t="s">
        <v>58</v>
      </c>
      <c r="K877" s="217" t="s">
        <v>58</v>
      </c>
      <c r="L877" s="217"/>
    </row>
    <row r="878" spans="1:12">
      <c r="A878" s="212"/>
      <c r="B878" s="213"/>
      <c r="C878" s="214" t="s">
        <v>58</v>
      </c>
      <c r="D878" s="215" t="s">
        <v>58</v>
      </c>
      <c r="E878" s="216"/>
      <c r="F878" s="217" t="s">
        <v>58</v>
      </c>
      <c r="G878" s="217" t="s">
        <v>58</v>
      </c>
      <c r="H878" s="217" t="s">
        <v>58</v>
      </c>
      <c r="I878" s="217" t="s">
        <v>58</v>
      </c>
      <c r="J878" s="217" t="s">
        <v>58</v>
      </c>
      <c r="K878" s="217" t="s">
        <v>58</v>
      </c>
      <c r="L878" s="217"/>
    </row>
    <row r="879" spans="1:12">
      <c r="A879" s="212"/>
      <c r="B879" s="213"/>
      <c r="C879" s="214" t="s">
        <v>58</v>
      </c>
      <c r="D879" s="215" t="s">
        <v>58</v>
      </c>
      <c r="E879" s="216"/>
      <c r="F879" s="217" t="s">
        <v>58</v>
      </c>
      <c r="G879" s="217" t="s">
        <v>58</v>
      </c>
      <c r="H879" s="217" t="s">
        <v>58</v>
      </c>
      <c r="I879" s="217" t="s">
        <v>58</v>
      </c>
      <c r="J879" s="217" t="s">
        <v>58</v>
      </c>
      <c r="K879" s="217" t="s">
        <v>58</v>
      </c>
      <c r="L879" s="217"/>
    </row>
    <row r="880" spans="1:12">
      <c r="A880" s="212"/>
      <c r="B880" s="213"/>
      <c r="C880" s="214" t="s">
        <v>58</v>
      </c>
      <c r="D880" s="215" t="s">
        <v>58</v>
      </c>
      <c r="E880" s="216"/>
      <c r="F880" s="217" t="s">
        <v>58</v>
      </c>
      <c r="G880" s="217" t="s">
        <v>58</v>
      </c>
      <c r="H880" s="217" t="s">
        <v>58</v>
      </c>
      <c r="I880" s="217" t="s">
        <v>58</v>
      </c>
      <c r="J880" s="217" t="s">
        <v>58</v>
      </c>
      <c r="K880" s="217" t="s">
        <v>58</v>
      </c>
      <c r="L880" s="217"/>
    </row>
    <row r="881" spans="1:12">
      <c r="A881" s="212"/>
      <c r="B881" s="213"/>
      <c r="C881" s="214" t="s">
        <v>58</v>
      </c>
      <c r="D881" s="215" t="s">
        <v>58</v>
      </c>
      <c r="E881" s="216"/>
      <c r="F881" s="217" t="s">
        <v>58</v>
      </c>
      <c r="G881" s="217" t="s">
        <v>58</v>
      </c>
      <c r="H881" s="217" t="s">
        <v>58</v>
      </c>
      <c r="I881" s="217" t="s">
        <v>58</v>
      </c>
      <c r="J881" s="217" t="s">
        <v>58</v>
      </c>
      <c r="K881" s="217" t="s">
        <v>58</v>
      </c>
      <c r="L881" s="217"/>
    </row>
    <row r="882" spans="1:12">
      <c r="A882" s="212"/>
      <c r="B882" s="213"/>
      <c r="C882" s="214" t="s">
        <v>58</v>
      </c>
      <c r="D882" s="215" t="s">
        <v>58</v>
      </c>
      <c r="E882" s="216"/>
      <c r="F882" s="217" t="s">
        <v>58</v>
      </c>
      <c r="G882" s="217" t="s">
        <v>58</v>
      </c>
      <c r="H882" s="217" t="s">
        <v>58</v>
      </c>
      <c r="I882" s="217" t="s">
        <v>58</v>
      </c>
      <c r="J882" s="217" t="s">
        <v>58</v>
      </c>
      <c r="K882" s="217" t="s">
        <v>58</v>
      </c>
      <c r="L882" s="217"/>
    </row>
    <row r="883" spans="1:12">
      <c r="A883" s="212"/>
      <c r="B883" s="213"/>
      <c r="C883" s="214" t="s">
        <v>58</v>
      </c>
      <c r="D883" s="215" t="s">
        <v>58</v>
      </c>
      <c r="E883" s="216"/>
      <c r="F883" s="217" t="s">
        <v>58</v>
      </c>
      <c r="G883" s="217" t="s">
        <v>58</v>
      </c>
      <c r="H883" s="217" t="s">
        <v>58</v>
      </c>
      <c r="I883" s="217" t="s">
        <v>58</v>
      </c>
      <c r="J883" s="217" t="s">
        <v>58</v>
      </c>
      <c r="K883" s="217" t="s">
        <v>58</v>
      </c>
      <c r="L883" s="217"/>
    </row>
    <row r="884" spans="1:12">
      <c r="A884" s="212"/>
      <c r="B884" s="213"/>
      <c r="C884" s="214" t="s">
        <v>58</v>
      </c>
      <c r="D884" s="215" t="s">
        <v>58</v>
      </c>
      <c r="E884" s="216"/>
      <c r="F884" s="217" t="s">
        <v>58</v>
      </c>
      <c r="G884" s="217" t="s">
        <v>58</v>
      </c>
      <c r="H884" s="217" t="s">
        <v>58</v>
      </c>
      <c r="I884" s="217" t="s">
        <v>58</v>
      </c>
      <c r="J884" s="217" t="s">
        <v>58</v>
      </c>
      <c r="K884" s="217" t="s">
        <v>58</v>
      </c>
      <c r="L884" s="217"/>
    </row>
    <row r="885" spans="1:12">
      <c r="A885" s="212"/>
      <c r="B885" s="213"/>
      <c r="C885" s="214" t="s">
        <v>58</v>
      </c>
      <c r="D885" s="215" t="s">
        <v>58</v>
      </c>
      <c r="E885" s="216"/>
      <c r="F885" s="217" t="s">
        <v>58</v>
      </c>
      <c r="G885" s="217" t="s">
        <v>58</v>
      </c>
      <c r="H885" s="217" t="s">
        <v>58</v>
      </c>
      <c r="I885" s="217" t="s">
        <v>58</v>
      </c>
      <c r="J885" s="217" t="s">
        <v>58</v>
      </c>
      <c r="K885" s="217" t="s">
        <v>58</v>
      </c>
      <c r="L885" s="217"/>
    </row>
    <row r="886" spans="1:12">
      <c r="A886" s="212"/>
      <c r="B886" s="213"/>
      <c r="C886" s="214" t="s">
        <v>58</v>
      </c>
      <c r="D886" s="215" t="s">
        <v>58</v>
      </c>
      <c r="E886" s="216"/>
      <c r="F886" s="217" t="s">
        <v>58</v>
      </c>
      <c r="G886" s="217" t="s">
        <v>58</v>
      </c>
      <c r="H886" s="217" t="s">
        <v>58</v>
      </c>
      <c r="I886" s="217" t="s">
        <v>58</v>
      </c>
      <c r="J886" s="217" t="s">
        <v>58</v>
      </c>
      <c r="K886" s="217" t="s">
        <v>58</v>
      </c>
      <c r="L886" s="217"/>
    </row>
    <row r="887" spans="1:12">
      <c r="A887" s="212"/>
      <c r="B887" s="213"/>
      <c r="C887" s="214" t="s">
        <v>58</v>
      </c>
      <c r="D887" s="215" t="s">
        <v>58</v>
      </c>
      <c r="E887" s="216"/>
      <c r="F887" s="217" t="s">
        <v>58</v>
      </c>
      <c r="G887" s="217" t="s">
        <v>58</v>
      </c>
      <c r="H887" s="217" t="s">
        <v>58</v>
      </c>
      <c r="I887" s="217" t="s">
        <v>58</v>
      </c>
      <c r="J887" s="217" t="s">
        <v>58</v>
      </c>
      <c r="K887" s="217" t="s">
        <v>58</v>
      </c>
      <c r="L887" s="217"/>
    </row>
    <row r="888" spans="1:12">
      <c r="A888" s="212"/>
      <c r="B888" s="213"/>
      <c r="C888" s="214" t="s">
        <v>58</v>
      </c>
      <c r="D888" s="215" t="s">
        <v>58</v>
      </c>
      <c r="E888" s="216"/>
      <c r="F888" s="217" t="s">
        <v>58</v>
      </c>
      <c r="G888" s="217" t="s">
        <v>58</v>
      </c>
      <c r="H888" s="217" t="s">
        <v>58</v>
      </c>
      <c r="I888" s="217" t="s">
        <v>58</v>
      </c>
      <c r="J888" s="217" t="s">
        <v>58</v>
      </c>
      <c r="K888" s="217" t="s">
        <v>58</v>
      </c>
      <c r="L888" s="217"/>
    </row>
    <row r="889" spans="1:12">
      <c r="A889" s="212"/>
      <c r="B889" s="213"/>
      <c r="C889" s="214" t="s">
        <v>58</v>
      </c>
      <c r="D889" s="215" t="s">
        <v>58</v>
      </c>
      <c r="E889" s="216"/>
      <c r="F889" s="217" t="s">
        <v>58</v>
      </c>
      <c r="G889" s="217" t="s">
        <v>58</v>
      </c>
      <c r="H889" s="217" t="s">
        <v>58</v>
      </c>
      <c r="I889" s="217" t="s">
        <v>58</v>
      </c>
      <c r="J889" s="217" t="s">
        <v>58</v>
      </c>
      <c r="K889" s="217" t="s">
        <v>58</v>
      </c>
      <c r="L889" s="217"/>
    </row>
    <row r="890" spans="1:12">
      <c r="A890" s="212"/>
      <c r="B890" s="213"/>
      <c r="C890" s="214" t="s">
        <v>58</v>
      </c>
      <c r="D890" s="215" t="s">
        <v>58</v>
      </c>
      <c r="E890" s="216"/>
      <c r="F890" s="217" t="s">
        <v>58</v>
      </c>
      <c r="G890" s="217" t="s">
        <v>58</v>
      </c>
      <c r="H890" s="217" t="s">
        <v>58</v>
      </c>
      <c r="I890" s="217" t="s">
        <v>58</v>
      </c>
      <c r="J890" s="217" t="s">
        <v>58</v>
      </c>
      <c r="K890" s="217" t="s">
        <v>58</v>
      </c>
      <c r="L890" s="217"/>
    </row>
    <row r="891" spans="1:12">
      <c r="A891" s="212"/>
      <c r="B891" s="213"/>
      <c r="C891" s="214" t="s">
        <v>58</v>
      </c>
      <c r="D891" s="215" t="s">
        <v>58</v>
      </c>
      <c r="E891" s="216"/>
      <c r="F891" s="217" t="s">
        <v>58</v>
      </c>
      <c r="G891" s="217" t="s">
        <v>58</v>
      </c>
      <c r="H891" s="217" t="s">
        <v>58</v>
      </c>
      <c r="I891" s="217" t="s">
        <v>58</v>
      </c>
      <c r="J891" s="217" t="s">
        <v>58</v>
      </c>
      <c r="K891" s="217" t="s">
        <v>58</v>
      </c>
      <c r="L891" s="217"/>
    </row>
    <row r="892" spans="1:12">
      <c r="A892" s="212"/>
      <c r="B892" s="213"/>
      <c r="C892" s="214" t="s">
        <v>58</v>
      </c>
      <c r="D892" s="215" t="s">
        <v>58</v>
      </c>
      <c r="E892" s="216"/>
      <c r="F892" s="217" t="s">
        <v>58</v>
      </c>
      <c r="G892" s="217" t="s">
        <v>58</v>
      </c>
      <c r="H892" s="217" t="s">
        <v>58</v>
      </c>
      <c r="I892" s="217" t="s">
        <v>58</v>
      </c>
      <c r="J892" s="217" t="s">
        <v>58</v>
      </c>
      <c r="K892" s="217" t="s">
        <v>58</v>
      </c>
      <c r="L892" s="217"/>
    </row>
    <row r="893" spans="1:12">
      <c r="A893" s="212"/>
      <c r="B893" s="213"/>
      <c r="C893" s="214" t="s">
        <v>58</v>
      </c>
      <c r="D893" s="215" t="s">
        <v>58</v>
      </c>
      <c r="E893" s="216"/>
      <c r="F893" s="217" t="s">
        <v>58</v>
      </c>
      <c r="G893" s="217" t="s">
        <v>58</v>
      </c>
      <c r="H893" s="217" t="s">
        <v>58</v>
      </c>
      <c r="I893" s="217" t="s">
        <v>58</v>
      </c>
      <c r="J893" s="217" t="s">
        <v>58</v>
      </c>
      <c r="K893" s="217" t="s">
        <v>58</v>
      </c>
      <c r="L893" s="217"/>
    </row>
    <row r="894" spans="1:12">
      <c r="A894" s="212"/>
      <c r="B894" s="213"/>
      <c r="C894" s="214" t="s">
        <v>58</v>
      </c>
      <c r="D894" s="215" t="s">
        <v>58</v>
      </c>
      <c r="E894" s="216"/>
      <c r="F894" s="217" t="s">
        <v>58</v>
      </c>
      <c r="G894" s="217" t="s">
        <v>58</v>
      </c>
      <c r="H894" s="217" t="s">
        <v>58</v>
      </c>
      <c r="I894" s="217" t="s">
        <v>58</v>
      </c>
      <c r="J894" s="217" t="s">
        <v>58</v>
      </c>
      <c r="K894" s="217" t="s">
        <v>58</v>
      </c>
      <c r="L894" s="217"/>
    </row>
    <row r="895" spans="1:12">
      <c r="A895" s="212"/>
      <c r="B895" s="213"/>
      <c r="C895" s="214" t="s">
        <v>58</v>
      </c>
      <c r="D895" s="215" t="s">
        <v>58</v>
      </c>
      <c r="E895" s="216"/>
      <c r="F895" s="217" t="s">
        <v>58</v>
      </c>
      <c r="G895" s="217" t="s">
        <v>58</v>
      </c>
      <c r="H895" s="217" t="s">
        <v>58</v>
      </c>
      <c r="I895" s="217" t="s">
        <v>58</v>
      </c>
      <c r="J895" s="217" t="s">
        <v>58</v>
      </c>
      <c r="K895" s="217" t="s">
        <v>58</v>
      </c>
      <c r="L895" s="217"/>
    </row>
    <row r="896" spans="1:12">
      <c r="A896" s="212"/>
      <c r="B896" s="213"/>
      <c r="C896" s="214" t="s">
        <v>58</v>
      </c>
      <c r="D896" s="215" t="s">
        <v>58</v>
      </c>
      <c r="E896" s="216"/>
      <c r="F896" s="217" t="s">
        <v>58</v>
      </c>
      <c r="G896" s="217" t="s">
        <v>58</v>
      </c>
      <c r="H896" s="217" t="s">
        <v>58</v>
      </c>
      <c r="I896" s="217" t="s">
        <v>58</v>
      </c>
      <c r="J896" s="217" t="s">
        <v>58</v>
      </c>
      <c r="K896" s="217" t="s">
        <v>58</v>
      </c>
      <c r="L896" s="217"/>
    </row>
    <row r="897" spans="1:12">
      <c r="A897" s="212"/>
      <c r="B897" s="213"/>
      <c r="C897" s="214" t="s">
        <v>58</v>
      </c>
      <c r="D897" s="215" t="s">
        <v>58</v>
      </c>
      <c r="E897" s="216"/>
      <c r="F897" s="217" t="s">
        <v>58</v>
      </c>
      <c r="G897" s="217" t="s">
        <v>58</v>
      </c>
      <c r="H897" s="217" t="s">
        <v>58</v>
      </c>
      <c r="I897" s="217" t="s">
        <v>58</v>
      </c>
      <c r="J897" s="217" t="s">
        <v>58</v>
      </c>
      <c r="K897" s="217" t="s">
        <v>58</v>
      </c>
      <c r="L897" s="217"/>
    </row>
    <row r="898" spans="1:12">
      <c r="A898" s="212"/>
      <c r="B898" s="213"/>
      <c r="C898" s="214" t="s">
        <v>58</v>
      </c>
      <c r="D898" s="215" t="s">
        <v>58</v>
      </c>
      <c r="E898" s="216"/>
      <c r="F898" s="217" t="s">
        <v>58</v>
      </c>
      <c r="G898" s="217" t="s">
        <v>58</v>
      </c>
      <c r="H898" s="217" t="s">
        <v>58</v>
      </c>
      <c r="I898" s="217" t="s">
        <v>58</v>
      </c>
      <c r="J898" s="217" t="s">
        <v>58</v>
      </c>
      <c r="K898" s="217" t="s">
        <v>58</v>
      </c>
      <c r="L898" s="217"/>
    </row>
    <row r="899" spans="1:12">
      <c r="A899" s="212"/>
      <c r="B899" s="213"/>
      <c r="C899" s="214" t="s">
        <v>58</v>
      </c>
      <c r="D899" s="215" t="s">
        <v>58</v>
      </c>
      <c r="E899" s="216"/>
      <c r="F899" s="217" t="s">
        <v>58</v>
      </c>
      <c r="G899" s="217" t="s">
        <v>58</v>
      </c>
      <c r="H899" s="217" t="s">
        <v>58</v>
      </c>
      <c r="I899" s="217" t="s">
        <v>58</v>
      </c>
      <c r="J899" s="217" t="s">
        <v>58</v>
      </c>
      <c r="K899" s="217" t="s">
        <v>58</v>
      </c>
      <c r="L899" s="217"/>
    </row>
    <row r="900" spans="1:12">
      <c r="A900" s="212"/>
      <c r="B900" s="213"/>
      <c r="C900" s="214" t="s">
        <v>58</v>
      </c>
      <c r="D900" s="215" t="s">
        <v>58</v>
      </c>
      <c r="E900" s="216"/>
      <c r="F900" s="217" t="s">
        <v>58</v>
      </c>
      <c r="G900" s="217" t="s">
        <v>58</v>
      </c>
      <c r="H900" s="217" t="s">
        <v>58</v>
      </c>
      <c r="I900" s="217" t="s">
        <v>58</v>
      </c>
      <c r="J900" s="217" t="s">
        <v>58</v>
      </c>
      <c r="K900" s="217" t="s">
        <v>58</v>
      </c>
      <c r="L900" s="217"/>
    </row>
    <row r="901" spans="1:12">
      <c r="A901" s="212"/>
      <c r="B901" s="213"/>
      <c r="C901" s="214" t="s">
        <v>58</v>
      </c>
      <c r="D901" s="215" t="s">
        <v>58</v>
      </c>
      <c r="E901" s="216"/>
      <c r="F901" s="217" t="s">
        <v>58</v>
      </c>
      <c r="G901" s="217" t="s">
        <v>58</v>
      </c>
      <c r="H901" s="217" t="s">
        <v>58</v>
      </c>
      <c r="I901" s="217" t="s">
        <v>58</v>
      </c>
      <c r="J901" s="217" t="s">
        <v>58</v>
      </c>
      <c r="K901" s="217" t="s">
        <v>58</v>
      </c>
      <c r="L901" s="217"/>
    </row>
    <row r="902" spans="1:12">
      <c r="A902" s="212"/>
      <c r="B902" s="213"/>
      <c r="C902" s="214" t="s">
        <v>58</v>
      </c>
      <c r="D902" s="215" t="s">
        <v>58</v>
      </c>
      <c r="E902" s="216"/>
      <c r="F902" s="217" t="s">
        <v>58</v>
      </c>
      <c r="G902" s="217" t="s">
        <v>58</v>
      </c>
      <c r="H902" s="217" t="s">
        <v>58</v>
      </c>
      <c r="I902" s="217" t="s">
        <v>58</v>
      </c>
      <c r="J902" s="217" t="s">
        <v>58</v>
      </c>
      <c r="K902" s="217" t="s">
        <v>58</v>
      </c>
      <c r="L902" s="217"/>
    </row>
    <row r="903" spans="1:12">
      <c r="A903" s="212"/>
      <c r="B903" s="213"/>
      <c r="C903" s="214" t="s">
        <v>58</v>
      </c>
      <c r="D903" s="215" t="s">
        <v>58</v>
      </c>
      <c r="E903" s="216"/>
      <c r="F903" s="217" t="s">
        <v>58</v>
      </c>
      <c r="G903" s="217" t="s">
        <v>58</v>
      </c>
      <c r="H903" s="217" t="s">
        <v>58</v>
      </c>
      <c r="I903" s="217" t="s">
        <v>58</v>
      </c>
      <c r="J903" s="217" t="s">
        <v>58</v>
      </c>
      <c r="K903" s="217" t="s">
        <v>58</v>
      </c>
      <c r="L903" s="217"/>
    </row>
    <row r="904" spans="1:12">
      <c r="A904" s="212"/>
      <c r="B904" s="213"/>
      <c r="C904" s="214" t="s">
        <v>58</v>
      </c>
      <c r="D904" s="215" t="s">
        <v>58</v>
      </c>
      <c r="E904" s="216"/>
      <c r="F904" s="217" t="s">
        <v>58</v>
      </c>
      <c r="G904" s="217" t="s">
        <v>58</v>
      </c>
      <c r="H904" s="217" t="s">
        <v>58</v>
      </c>
      <c r="I904" s="217" t="s">
        <v>58</v>
      </c>
      <c r="J904" s="217" t="s">
        <v>58</v>
      </c>
      <c r="K904" s="217" t="s">
        <v>58</v>
      </c>
      <c r="L904" s="217"/>
    </row>
    <row r="905" spans="1:12">
      <c r="A905" s="212"/>
      <c r="B905" s="213"/>
      <c r="C905" s="214" t="s">
        <v>58</v>
      </c>
      <c r="D905" s="215" t="s">
        <v>58</v>
      </c>
      <c r="E905" s="216"/>
      <c r="F905" s="217" t="s">
        <v>58</v>
      </c>
      <c r="G905" s="217" t="s">
        <v>58</v>
      </c>
      <c r="H905" s="217" t="s">
        <v>58</v>
      </c>
      <c r="I905" s="217" t="s">
        <v>58</v>
      </c>
      <c r="J905" s="217" t="s">
        <v>58</v>
      </c>
      <c r="K905" s="217" t="s">
        <v>58</v>
      </c>
      <c r="L905" s="217"/>
    </row>
    <row r="906" spans="1:12">
      <c r="A906" s="212"/>
      <c r="B906" s="213"/>
      <c r="C906" s="214" t="s">
        <v>58</v>
      </c>
      <c r="D906" s="215" t="s">
        <v>58</v>
      </c>
      <c r="E906" s="216"/>
      <c r="F906" s="217" t="s">
        <v>58</v>
      </c>
      <c r="G906" s="217" t="s">
        <v>58</v>
      </c>
      <c r="H906" s="217" t="s">
        <v>58</v>
      </c>
      <c r="I906" s="217" t="s">
        <v>58</v>
      </c>
      <c r="J906" s="217" t="s">
        <v>58</v>
      </c>
      <c r="K906" s="217" t="s">
        <v>58</v>
      </c>
      <c r="L906" s="217"/>
    </row>
    <row r="907" spans="1:12">
      <c r="A907" s="212"/>
      <c r="B907" s="213"/>
      <c r="C907" s="214" t="s">
        <v>58</v>
      </c>
      <c r="D907" s="215" t="s">
        <v>58</v>
      </c>
      <c r="E907" s="216"/>
      <c r="F907" s="217" t="s">
        <v>58</v>
      </c>
      <c r="G907" s="217" t="s">
        <v>58</v>
      </c>
      <c r="H907" s="217" t="s">
        <v>58</v>
      </c>
      <c r="I907" s="217" t="s">
        <v>58</v>
      </c>
      <c r="J907" s="217" t="s">
        <v>58</v>
      </c>
      <c r="K907" s="217" t="s">
        <v>58</v>
      </c>
      <c r="L907" s="217"/>
    </row>
    <row r="908" spans="1:12">
      <c r="A908" s="212"/>
      <c r="B908" s="213"/>
      <c r="C908" s="214" t="s">
        <v>58</v>
      </c>
      <c r="D908" s="215" t="s">
        <v>58</v>
      </c>
      <c r="E908" s="216"/>
      <c r="F908" s="217" t="s">
        <v>58</v>
      </c>
      <c r="G908" s="217" t="s">
        <v>58</v>
      </c>
      <c r="H908" s="217" t="s">
        <v>58</v>
      </c>
      <c r="I908" s="217" t="s">
        <v>58</v>
      </c>
      <c r="J908" s="217" t="s">
        <v>58</v>
      </c>
      <c r="K908" s="217" t="s">
        <v>58</v>
      </c>
      <c r="L908" s="217"/>
    </row>
    <row r="909" spans="1:12">
      <c r="A909" s="212"/>
      <c r="B909" s="213"/>
      <c r="C909" s="214" t="s">
        <v>58</v>
      </c>
      <c r="D909" s="215" t="s">
        <v>58</v>
      </c>
      <c r="E909" s="216"/>
      <c r="F909" s="217" t="s">
        <v>58</v>
      </c>
      <c r="G909" s="217" t="s">
        <v>58</v>
      </c>
      <c r="H909" s="217" t="s">
        <v>58</v>
      </c>
      <c r="I909" s="217" t="s">
        <v>58</v>
      </c>
      <c r="J909" s="217" t="s">
        <v>58</v>
      </c>
      <c r="K909" s="217" t="s">
        <v>58</v>
      </c>
      <c r="L909" s="217"/>
    </row>
    <row r="910" spans="1:12">
      <c r="A910" s="212"/>
      <c r="B910" s="213"/>
      <c r="C910" s="214" t="s">
        <v>58</v>
      </c>
      <c r="D910" s="215" t="s">
        <v>58</v>
      </c>
      <c r="E910" s="216"/>
      <c r="F910" s="217" t="s">
        <v>58</v>
      </c>
      <c r="G910" s="217" t="s">
        <v>58</v>
      </c>
      <c r="H910" s="217" t="s">
        <v>58</v>
      </c>
      <c r="I910" s="217" t="s">
        <v>58</v>
      </c>
      <c r="J910" s="217" t="s">
        <v>58</v>
      </c>
      <c r="K910" s="217" t="s">
        <v>58</v>
      </c>
      <c r="L910" s="217"/>
    </row>
    <row r="911" spans="1:12">
      <c r="A911" s="212"/>
      <c r="B911" s="213"/>
      <c r="C911" s="214" t="s">
        <v>58</v>
      </c>
      <c r="D911" s="215" t="s">
        <v>58</v>
      </c>
      <c r="E911" s="216"/>
      <c r="F911" s="217" t="s">
        <v>58</v>
      </c>
      <c r="G911" s="217" t="s">
        <v>58</v>
      </c>
      <c r="H911" s="217" t="s">
        <v>58</v>
      </c>
      <c r="I911" s="217" t="s">
        <v>58</v>
      </c>
      <c r="J911" s="217" t="s">
        <v>58</v>
      </c>
      <c r="K911" s="217" t="s">
        <v>58</v>
      </c>
      <c r="L911" s="217"/>
    </row>
    <row r="912" spans="1:12">
      <c r="A912" s="212"/>
      <c r="B912" s="213"/>
      <c r="C912" s="214" t="s">
        <v>58</v>
      </c>
      <c r="D912" s="215" t="s">
        <v>58</v>
      </c>
      <c r="E912" s="216"/>
      <c r="F912" s="217" t="s">
        <v>58</v>
      </c>
      <c r="G912" s="217" t="s">
        <v>58</v>
      </c>
      <c r="H912" s="217" t="s">
        <v>58</v>
      </c>
      <c r="I912" s="217" t="s">
        <v>58</v>
      </c>
      <c r="J912" s="217" t="s">
        <v>58</v>
      </c>
      <c r="K912" s="217" t="s">
        <v>58</v>
      </c>
      <c r="L912" s="217"/>
    </row>
    <row r="913" spans="1:12">
      <c r="A913" s="212"/>
      <c r="B913" s="213"/>
      <c r="C913" s="214" t="s">
        <v>58</v>
      </c>
      <c r="D913" s="215" t="s">
        <v>58</v>
      </c>
      <c r="E913" s="216"/>
      <c r="F913" s="217" t="s">
        <v>58</v>
      </c>
      <c r="G913" s="217" t="s">
        <v>58</v>
      </c>
      <c r="H913" s="217" t="s">
        <v>58</v>
      </c>
      <c r="I913" s="217" t="s">
        <v>58</v>
      </c>
      <c r="J913" s="217" t="s">
        <v>58</v>
      </c>
      <c r="K913" s="217" t="s">
        <v>58</v>
      </c>
      <c r="L913" s="217"/>
    </row>
    <row r="914" spans="1:12">
      <c r="A914" s="212"/>
      <c r="B914" s="213"/>
      <c r="C914" s="214" t="s">
        <v>58</v>
      </c>
      <c r="D914" s="215" t="s">
        <v>58</v>
      </c>
      <c r="E914" s="216"/>
      <c r="F914" s="217" t="s">
        <v>58</v>
      </c>
      <c r="G914" s="217" t="s">
        <v>58</v>
      </c>
      <c r="H914" s="217" t="s">
        <v>58</v>
      </c>
      <c r="I914" s="217" t="s">
        <v>58</v>
      </c>
      <c r="J914" s="217" t="s">
        <v>58</v>
      </c>
      <c r="K914" s="217" t="s">
        <v>58</v>
      </c>
      <c r="L914" s="217"/>
    </row>
    <row r="915" spans="1:12">
      <c r="A915" s="212"/>
      <c r="B915" s="213"/>
      <c r="C915" s="214" t="s">
        <v>58</v>
      </c>
      <c r="D915" s="215" t="s">
        <v>58</v>
      </c>
      <c r="E915" s="216"/>
      <c r="F915" s="217" t="s">
        <v>58</v>
      </c>
      <c r="G915" s="217" t="s">
        <v>58</v>
      </c>
      <c r="H915" s="217" t="s">
        <v>58</v>
      </c>
      <c r="I915" s="217" t="s">
        <v>58</v>
      </c>
      <c r="J915" s="217" t="s">
        <v>58</v>
      </c>
      <c r="K915" s="217" t="s">
        <v>58</v>
      </c>
      <c r="L915" s="217"/>
    </row>
    <row r="916" spans="1:12">
      <c r="A916" s="212"/>
      <c r="B916" s="213"/>
      <c r="C916" s="214" t="s">
        <v>58</v>
      </c>
      <c r="D916" s="215" t="s">
        <v>58</v>
      </c>
      <c r="E916" s="216"/>
      <c r="F916" s="217" t="s">
        <v>58</v>
      </c>
      <c r="G916" s="217" t="s">
        <v>58</v>
      </c>
      <c r="H916" s="217" t="s">
        <v>58</v>
      </c>
      <c r="I916" s="217" t="s">
        <v>58</v>
      </c>
      <c r="J916" s="217" t="s">
        <v>58</v>
      </c>
      <c r="K916" s="217" t="s">
        <v>58</v>
      </c>
      <c r="L916" s="217"/>
    </row>
    <row r="917" spans="1:12">
      <c r="A917" s="212"/>
      <c r="B917" s="213"/>
      <c r="C917" s="214" t="s">
        <v>58</v>
      </c>
      <c r="D917" s="215" t="s">
        <v>58</v>
      </c>
      <c r="E917" s="216"/>
      <c r="F917" s="217" t="s">
        <v>58</v>
      </c>
      <c r="G917" s="217" t="s">
        <v>58</v>
      </c>
      <c r="H917" s="217" t="s">
        <v>58</v>
      </c>
      <c r="I917" s="217" t="s">
        <v>58</v>
      </c>
      <c r="J917" s="217" t="s">
        <v>58</v>
      </c>
      <c r="K917" s="217" t="s">
        <v>58</v>
      </c>
      <c r="L917" s="217"/>
    </row>
    <row r="918" spans="1:12">
      <c r="A918" s="212"/>
      <c r="B918" s="213"/>
      <c r="C918" s="214" t="s">
        <v>58</v>
      </c>
      <c r="D918" s="215" t="s">
        <v>58</v>
      </c>
      <c r="E918" s="216"/>
      <c r="F918" s="217" t="s">
        <v>58</v>
      </c>
      <c r="G918" s="217" t="s">
        <v>58</v>
      </c>
      <c r="H918" s="217" t="s">
        <v>58</v>
      </c>
      <c r="I918" s="217" t="s">
        <v>58</v>
      </c>
      <c r="J918" s="217" t="s">
        <v>58</v>
      </c>
      <c r="K918" s="217" t="s">
        <v>58</v>
      </c>
      <c r="L918" s="217"/>
    </row>
    <row r="919" spans="1:12">
      <c r="A919" s="212"/>
      <c r="B919" s="213"/>
      <c r="C919" s="214" t="s">
        <v>58</v>
      </c>
      <c r="D919" s="215" t="s">
        <v>58</v>
      </c>
      <c r="E919" s="216"/>
      <c r="F919" s="217" t="s">
        <v>58</v>
      </c>
      <c r="G919" s="217" t="s">
        <v>58</v>
      </c>
      <c r="H919" s="217" t="s">
        <v>58</v>
      </c>
      <c r="I919" s="217" t="s">
        <v>58</v>
      </c>
      <c r="J919" s="217" t="s">
        <v>58</v>
      </c>
      <c r="K919" s="217" t="s">
        <v>58</v>
      </c>
      <c r="L919" s="217"/>
    </row>
    <row r="920" spans="1:12">
      <c r="A920" s="212"/>
      <c r="B920" s="213"/>
      <c r="C920" s="214" t="s">
        <v>58</v>
      </c>
      <c r="D920" s="215" t="s">
        <v>58</v>
      </c>
      <c r="E920" s="216"/>
      <c r="F920" s="217" t="s">
        <v>58</v>
      </c>
      <c r="G920" s="217" t="s">
        <v>58</v>
      </c>
      <c r="H920" s="217" t="s">
        <v>58</v>
      </c>
      <c r="I920" s="217" t="s">
        <v>58</v>
      </c>
      <c r="J920" s="217" t="s">
        <v>58</v>
      </c>
      <c r="K920" s="217" t="s">
        <v>58</v>
      </c>
      <c r="L920" s="217"/>
    </row>
    <row r="921" spans="1:12">
      <c r="A921" s="212"/>
      <c r="B921" s="213"/>
      <c r="C921" s="214" t="s">
        <v>58</v>
      </c>
      <c r="D921" s="215" t="s">
        <v>58</v>
      </c>
      <c r="E921" s="216"/>
      <c r="F921" s="217" t="s">
        <v>58</v>
      </c>
      <c r="G921" s="217" t="s">
        <v>58</v>
      </c>
      <c r="H921" s="217" t="s">
        <v>58</v>
      </c>
      <c r="I921" s="217" t="s">
        <v>58</v>
      </c>
      <c r="J921" s="217" t="s">
        <v>58</v>
      </c>
      <c r="K921" s="217" t="s">
        <v>58</v>
      </c>
      <c r="L921" s="217"/>
    </row>
    <row r="922" spans="1:12">
      <c r="A922" s="212"/>
      <c r="B922" s="213"/>
      <c r="C922" s="214" t="s">
        <v>58</v>
      </c>
      <c r="D922" s="215" t="s">
        <v>58</v>
      </c>
      <c r="E922" s="216"/>
      <c r="F922" s="217" t="s">
        <v>58</v>
      </c>
      <c r="G922" s="217" t="s">
        <v>58</v>
      </c>
      <c r="H922" s="217" t="s">
        <v>58</v>
      </c>
      <c r="I922" s="217" t="s">
        <v>58</v>
      </c>
      <c r="J922" s="217" t="s">
        <v>58</v>
      </c>
      <c r="K922" s="217" t="s">
        <v>58</v>
      </c>
      <c r="L922" s="217"/>
    </row>
    <row r="923" spans="1:12">
      <c r="A923" s="212"/>
      <c r="B923" s="213"/>
      <c r="C923" s="214" t="s">
        <v>58</v>
      </c>
      <c r="D923" s="215" t="s">
        <v>58</v>
      </c>
      <c r="E923" s="216"/>
      <c r="F923" s="217" t="s">
        <v>58</v>
      </c>
      <c r="G923" s="217" t="s">
        <v>58</v>
      </c>
      <c r="H923" s="217" t="s">
        <v>58</v>
      </c>
      <c r="I923" s="217" t="s">
        <v>58</v>
      </c>
      <c r="J923" s="217" t="s">
        <v>58</v>
      </c>
      <c r="K923" s="217" t="s">
        <v>58</v>
      </c>
      <c r="L923" s="217"/>
    </row>
    <row r="924" spans="1:12">
      <c r="A924" s="212"/>
      <c r="B924" s="213"/>
      <c r="C924" s="214" t="s">
        <v>58</v>
      </c>
      <c r="D924" s="215" t="s">
        <v>58</v>
      </c>
      <c r="E924" s="216"/>
      <c r="F924" s="217" t="s">
        <v>58</v>
      </c>
      <c r="G924" s="217" t="s">
        <v>58</v>
      </c>
      <c r="H924" s="217" t="s">
        <v>58</v>
      </c>
      <c r="I924" s="217" t="s">
        <v>58</v>
      </c>
      <c r="J924" s="217" t="s">
        <v>58</v>
      </c>
      <c r="K924" s="217" t="s">
        <v>58</v>
      </c>
      <c r="L924" s="217"/>
    </row>
    <row r="925" spans="1:12">
      <c r="A925" s="212"/>
      <c r="B925" s="213"/>
      <c r="C925" s="214" t="s">
        <v>58</v>
      </c>
      <c r="D925" s="215" t="s">
        <v>58</v>
      </c>
      <c r="E925" s="216"/>
      <c r="F925" s="217" t="s">
        <v>58</v>
      </c>
      <c r="G925" s="217" t="s">
        <v>58</v>
      </c>
      <c r="H925" s="217" t="s">
        <v>58</v>
      </c>
      <c r="I925" s="217" t="s">
        <v>58</v>
      </c>
      <c r="J925" s="217" t="s">
        <v>58</v>
      </c>
      <c r="K925" s="217" t="s">
        <v>58</v>
      </c>
      <c r="L925" s="217"/>
    </row>
    <row r="926" spans="1:12">
      <c r="A926" s="212"/>
      <c r="B926" s="213"/>
      <c r="C926" s="214" t="s">
        <v>58</v>
      </c>
      <c r="D926" s="215" t="s">
        <v>58</v>
      </c>
      <c r="E926" s="216"/>
      <c r="F926" s="217" t="s">
        <v>58</v>
      </c>
      <c r="G926" s="217" t="s">
        <v>58</v>
      </c>
      <c r="H926" s="217" t="s">
        <v>58</v>
      </c>
      <c r="I926" s="217" t="s">
        <v>58</v>
      </c>
      <c r="J926" s="217" t="s">
        <v>58</v>
      </c>
      <c r="K926" s="217" t="s">
        <v>58</v>
      </c>
      <c r="L926" s="217"/>
    </row>
    <row r="927" spans="1:12">
      <c r="A927" s="212"/>
      <c r="B927" s="213"/>
      <c r="C927" s="214" t="s">
        <v>58</v>
      </c>
      <c r="D927" s="215" t="s">
        <v>58</v>
      </c>
      <c r="E927" s="216"/>
      <c r="F927" s="217" t="s">
        <v>58</v>
      </c>
      <c r="G927" s="217" t="s">
        <v>58</v>
      </c>
      <c r="H927" s="217" t="s">
        <v>58</v>
      </c>
      <c r="I927" s="217" t="s">
        <v>58</v>
      </c>
      <c r="J927" s="217" t="s">
        <v>58</v>
      </c>
      <c r="K927" s="217" t="s">
        <v>58</v>
      </c>
      <c r="L927" s="217"/>
    </row>
    <row r="928" spans="1:12">
      <c r="A928" s="212"/>
      <c r="B928" s="213"/>
      <c r="C928" s="214" t="s">
        <v>58</v>
      </c>
      <c r="D928" s="215" t="s">
        <v>58</v>
      </c>
      <c r="E928" s="216"/>
      <c r="F928" s="217" t="s">
        <v>58</v>
      </c>
      <c r="G928" s="217" t="s">
        <v>58</v>
      </c>
      <c r="H928" s="217" t="s">
        <v>58</v>
      </c>
      <c r="I928" s="217" t="s">
        <v>58</v>
      </c>
      <c r="J928" s="217" t="s">
        <v>58</v>
      </c>
      <c r="K928" s="217" t="s">
        <v>58</v>
      </c>
      <c r="L928" s="217"/>
    </row>
    <row r="929" spans="1:12">
      <c r="A929" s="212"/>
      <c r="B929" s="213"/>
      <c r="C929" s="214" t="s">
        <v>58</v>
      </c>
      <c r="D929" s="215" t="s">
        <v>58</v>
      </c>
      <c r="E929" s="216"/>
      <c r="F929" s="217" t="s">
        <v>58</v>
      </c>
      <c r="G929" s="217" t="s">
        <v>58</v>
      </c>
      <c r="H929" s="217" t="s">
        <v>58</v>
      </c>
      <c r="I929" s="217" t="s">
        <v>58</v>
      </c>
      <c r="J929" s="217" t="s">
        <v>58</v>
      </c>
      <c r="K929" s="217" t="s">
        <v>58</v>
      </c>
      <c r="L929" s="217"/>
    </row>
    <row r="930" spans="1:12">
      <c r="A930" s="212"/>
      <c r="B930" s="213"/>
      <c r="C930" s="214" t="s">
        <v>58</v>
      </c>
      <c r="D930" s="215" t="s">
        <v>58</v>
      </c>
      <c r="E930" s="216"/>
      <c r="F930" s="217" t="s">
        <v>58</v>
      </c>
      <c r="G930" s="217" t="s">
        <v>58</v>
      </c>
      <c r="H930" s="217" t="s">
        <v>58</v>
      </c>
      <c r="I930" s="217" t="s">
        <v>58</v>
      </c>
      <c r="J930" s="217" t="s">
        <v>58</v>
      </c>
      <c r="K930" s="217" t="s">
        <v>58</v>
      </c>
      <c r="L930" s="217"/>
    </row>
    <row r="931" spans="1:12">
      <c r="A931" s="212"/>
      <c r="B931" s="213"/>
      <c r="C931" s="214" t="s">
        <v>58</v>
      </c>
      <c r="D931" s="215" t="s">
        <v>58</v>
      </c>
      <c r="E931" s="216"/>
      <c r="F931" s="217" t="s">
        <v>58</v>
      </c>
      <c r="G931" s="217" t="s">
        <v>58</v>
      </c>
      <c r="H931" s="217" t="s">
        <v>58</v>
      </c>
      <c r="I931" s="217" t="s">
        <v>58</v>
      </c>
      <c r="J931" s="217" t="s">
        <v>58</v>
      </c>
      <c r="K931" s="217" t="s">
        <v>58</v>
      </c>
      <c r="L931" s="217"/>
    </row>
    <row r="932" spans="1:12">
      <c r="A932" s="212"/>
      <c r="B932" s="213"/>
      <c r="C932" s="214" t="s">
        <v>58</v>
      </c>
      <c r="D932" s="215" t="s">
        <v>58</v>
      </c>
      <c r="E932" s="216"/>
      <c r="F932" s="217" t="s">
        <v>58</v>
      </c>
      <c r="G932" s="217" t="s">
        <v>58</v>
      </c>
      <c r="H932" s="217" t="s">
        <v>58</v>
      </c>
      <c r="I932" s="217" t="s">
        <v>58</v>
      </c>
      <c r="J932" s="217" t="s">
        <v>58</v>
      </c>
      <c r="K932" s="217" t="s">
        <v>58</v>
      </c>
      <c r="L932" s="217"/>
    </row>
    <row r="933" spans="1:12">
      <c r="A933" s="212"/>
      <c r="B933" s="213"/>
      <c r="C933" s="214" t="s">
        <v>58</v>
      </c>
      <c r="D933" s="215" t="s">
        <v>58</v>
      </c>
      <c r="E933" s="216"/>
      <c r="F933" s="217" t="s">
        <v>58</v>
      </c>
      <c r="G933" s="217" t="s">
        <v>58</v>
      </c>
      <c r="H933" s="217" t="s">
        <v>58</v>
      </c>
      <c r="I933" s="217" t="s">
        <v>58</v>
      </c>
      <c r="J933" s="217" t="s">
        <v>58</v>
      </c>
      <c r="K933" s="217" t="s">
        <v>58</v>
      </c>
      <c r="L933" s="217"/>
    </row>
    <row r="934" spans="1:12">
      <c r="A934" s="212"/>
      <c r="B934" s="213"/>
      <c r="C934" s="214" t="s">
        <v>58</v>
      </c>
      <c r="D934" s="215" t="s">
        <v>58</v>
      </c>
      <c r="E934" s="216"/>
      <c r="F934" s="217" t="s">
        <v>58</v>
      </c>
      <c r="G934" s="217" t="s">
        <v>58</v>
      </c>
      <c r="H934" s="217" t="s">
        <v>58</v>
      </c>
      <c r="I934" s="217" t="s">
        <v>58</v>
      </c>
      <c r="J934" s="217" t="s">
        <v>58</v>
      </c>
      <c r="K934" s="217" t="s">
        <v>58</v>
      </c>
      <c r="L934" s="217"/>
    </row>
    <row r="935" spans="1:12">
      <c r="A935" s="212"/>
      <c r="B935" s="213"/>
      <c r="C935" s="214" t="s">
        <v>58</v>
      </c>
      <c r="D935" s="215" t="s">
        <v>58</v>
      </c>
      <c r="E935" s="216"/>
      <c r="F935" s="217" t="s">
        <v>58</v>
      </c>
      <c r="G935" s="217" t="s">
        <v>58</v>
      </c>
      <c r="H935" s="217" t="s">
        <v>58</v>
      </c>
      <c r="I935" s="217" t="s">
        <v>58</v>
      </c>
      <c r="J935" s="217" t="s">
        <v>58</v>
      </c>
      <c r="K935" s="217" t="s">
        <v>58</v>
      </c>
      <c r="L935" s="217"/>
    </row>
    <row r="936" spans="1:12">
      <c r="A936" s="212"/>
      <c r="B936" s="213"/>
      <c r="C936" s="214" t="s">
        <v>58</v>
      </c>
      <c r="D936" s="215" t="s">
        <v>58</v>
      </c>
      <c r="E936" s="216"/>
      <c r="F936" s="217" t="s">
        <v>58</v>
      </c>
      <c r="G936" s="217" t="s">
        <v>58</v>
      </c>
      <c r="H936" s="217" t="s">
        <v>58</v>
      </c>
      <c r="I936" s="217" t="s">
        <v>58</v>
      </c>
      <c r="J936" s="217" t="s">
        <v>58</v>
      </c>
      <c r="K936" s="217" t="s">
        <v>58</v>
      </c>
      <c r="L936" s="217"/>
    </row>
    <row r="937" spans="1:12">
      <c r="A937" s="212"/>
      <c r="B937" s="213"/>
      <c r="C937" s="214" t="s">
        <v>58</v>
      </c>
      <c r="D937" s="215" t="s">
        <v>58</v>
      </c>
      <c r="E937" s="216"/>
      <c r="F937" s="217" t="s">
        <v>58</v>
      </c>
      <c r="G937" s="217" t="s">
        <v>58</v>
      </c>
      <c r="H937" s="217" t="s">
        <v>58</v>
      </c>
      <c r="I937" s="217" t="s">
        <v>58</v>
      </c>
      <c r="J937" s="217" t="s">
        <v>58</v>
      </c>
      <c r="K937" s="217" t="s">
        <v>58</v>
      </c>
      <c r="L937" s="217"/>
    </row>
    <row r="938" spans="1:12">
      <c r="A938" s="212"/>
      <c r="B938" s="213"/>
      <c r="C938" s="214" t="s">
        <v>58</v>
      </c>
      <c r="D938" s="215" t="s">
        <v>58</v>
      </c>
      <c r="E938" s="216"/>
      <c r="F938" s="217" t="s">
        <v>58</v>
      </c>
      <c r="G938" s="217" t="s">
        <v>58</v>
      </c>
      <c r="H938" s="217" t="s">
        <v>58</v>
      </c>
      <c r="I938" s="217" t="s">
        <v>58</v>
      </c>
      <c r="J938" s="217" t="s">
        <v>58</v>
      </c>
      <c r="K938" s="217" t="s">
        <v>58</v>
      </c>
      <c r="L938" s="217"/>
    </row>
    <row r="939" spans="1:12">
      <c r="A939" s="212"/>
      <c r="B939" s="213"/>
      <c r="C939" s="214" t="s">
        <v>58</v>
      </c>
      <c r="D939" s="215" t="s">
        <v>58</v>
      </c>
      <c r="E939" s="216"/>
      <c r="F939" s="217" t="s">
        <v>58</v>
      </c>
      <c r="G939" s="217" t="s">
        <v>58</v>
      </c>
      <c r="H939" s="217" t="s">
        <v>58</v>
      </c>
      <c r="I939" s="217" t="s">
        <v>58</v>
      </c>
      <c r="J939" s="217" t="s">
        <v>58</v>
      </c>
      <c r="K939" s="217" t="s">
        <v>58</v>
      </c>
      <c r="L939" s="217"/>
    </row>
    <row r="940" spans="1:12">
      <c r="A940" s="212"/>
      <c r="B940" s="213"/>
      <c r="C940" s="214" t="s">
        <v>58</v>
      </c>
      <c r="D940" s="215" t="s">
        <v>58</v>
      </c>
      <c r="E940" s="216"/>
      <c r="F940" s="217" t="s">
        <v>58</v>
      </c>
      <c r="G940" s="217" t="s">
        <v>58</v>
      </c>
      <c r="H940" s="217" t="s">
        <v>58</v>
      </c>
      <c r="I940" s="217" t="s">
        <v>58</v>
      </c>
      <c r="J940" s="217" t="s">
        <v>58</v>
      </c>
      <c r="K940" s="217" t="s">
        <v>58</v>
      </c>
      <c r="L940" s="217"/>
    </row>
    <row r="941" spans="1:12">
      <c r="A941" s="212"/>
      <c r="B941" s="213"/>
      <c r="C941" s="214" t="s">
        <v>58</v>
      </c>
      <c r="D941" s="215" t="s">
        <v>58</v>
      </c>
      <c r="E941" s="216"/>
      <c r="F941" s="217" t="s">
        <v>58</v>
      </c>
      <c r="G941" s="217" t="s">
        <v>58</v>
      </c>
      <c r="H941" s="217" t="s">
        <v>58</v>
      </c>
      <c r="I941" s="217" t="s">
        <v>58</v>
      </c>
      <c r="J941" s="217" t="s">
        <v>58</v>
      </c>
      <c r="K941" s="217" t="s">
        <v>58</v>
      </c>
      <c r="L941" s="217"/>
    </row>
    <row r="942" spans="1:12">
      <c r="A942" s="212"/>
      <c r="B942" s="213"/>
      <c r="C942" s="214" t="s">
        <v>58</v>
      </c>
      <c r="D942" s="215" t="s">
        <v>58</v>
      </c>
      <c r="E942" s="216"/>
      <c r="F942" s="217" t="s">
        <v>58</v>
      </c>
      <c r="G942" s="217" t="s">
        <v>58</v>
      </c>
      <c r="H942" s="217" t="s">
        <v>58</v>
      </c>
      <c r="I942" s="217" t="s">
        <v>58</v>
      </c>
      <c r="J942" s="217" t="s">
        <v>58</v>
      </c>
      <c r="K942" s="217" t="s">
        <v>58</v>
      </c>
      <c r="L942" s="217"/>
    </row>
    <row r="943" spans="1:12">
      <c r="A943" s="212"/>
      <c r="B943" s="213"/>
      <c r="C943" s="214" t="s">
        <v>58</v>
      </c>
      <c r="D943" s="215" t="s">
        <v>58</v>
      </c>
      <c r="E943" s="216"/>
      <c r="F943" s="217" t="s">
        <v>58</v>
      </c>
      <c r="G943" s="217" t="s">
        <v>58</v>
      </c>
      <c r="H943" s="217" t="s">
        <v>58</v>
      </c>
      <c r="I943" s="217" t="s">
        <v>58</v>
      </c>
      <c r="J943" s="217" t="s">
        <v>58</v>
      </c>
      <c r="K943" s="217" t="s">
        <v>58</v>
      </c>
      <c r="L943" s="217"/>
    </row>
    <row r="944" spans="1:12">
      <c r="A944" s="212"/>
      <c r="B944" s="213"/>
      <c r="C944" s="214" t="s">
        <v>58</v>
      </c>
      <c r="D944" s="215" t="s">
        <v>58</v>
      </c>
      <c r="E944" s="216"/>
      <c r="F944" s="217" t="s">
        <v>58</v>
      </c>
      <c r="G944" s="217" t="s">
        <v>58</v>
      </c>
      <c r="H944" s="217" t="s">
        <v>58</v>
      </c>
      <c r="I944" s="217" t="s">
        <v>58</v>
      </c>
      <c r="J944" s="217" t="s">
        <v>58</v>
      </c>
      <c r="K944" s="217" t="s">
        <v>58</v>
      </c>
      <c r="L944" s="217"/>
    </row>
    <row r="945" spans="1:12">
      <c r="A945" s="212"/>
      <c r="B945" s="213"/>
      <c r="C945" s="214" t="s">
        <v>58</v>
      </c>
      <c r="D945" s="215" t="s">
        <v>58</v>
      </c>
      <c r="E945" s="216"/>
      <c r="F945" s="217" t="s">
        <v>58</v>
      </c>
      <c r="G945" s="217" t="s">
        <v>58</v>
      </c>
      <c r="H945" s="217" t="s">
        <v>58</v>
      </c>
      <c r="I945" s="217" t="s">
        <v>58</v>
      </c>
      <c r="J945" s="217" t="s">
        <v>58</v>
      </c>
      <c r="K945" s="217" t="s">
        <v>58</v>
      </c>
      <c r="L945" s="217"/>
    </row>
    <row r="946" spans="1:12">
      <c r="A946" s="212"/>
      <c r="B946" s="213"/>
      <c r="C946" s="214" t="s">
        <v>58</v>
      </c>
      <c r="D946" s="215" t="s">
        <v>58</v>
      </c>
      <c r="E946" s="216"/>
      <c r="F946" s="217" t="s">
        <v>58</v>
      </c>
      <c r="G946" s="217" t="s">
        <v>58</v>
      </c>
      <c r="H946" s="217" t="s">
        <v>58</v>
      </c>
      <c r="I946" s="217" t="s">
        <v>58</v>
      </c>
      <c r="J946" s="217" t="s">
        <v>58</v>
      </c>
      <c r="K946" s="217" t="s">
        <v>58</v>
      </c>
      <c r="L946" s="217"/>
    </row>
    <row r="947" spans="1:12">
      <c r="A947" s="212"/>
      <c r="B947" s="213"/>
      <c r="C947" s="214" t="s">
        <v>58</v>
      </c>
      <c r="D947" s="215" t="s">
        <v>58</v>
      </c>
      <c r="E947" s="216"/>
      <c r="F947" s="217" t="s">
        <v>58</v>
      </c>
      <c r="G947" s="217" t="s">
        <v>58</v>
      </c>
      <c r="H947" s="217" t="s">
        <v>58</v>
      </c>
      <c r="I947" s="217" t="s">
        <v>58</v>
      </c>
      <c r="J947" s="217" t="s">
        <v>58</v>
      </c>
      <c r="K947" s="217" t="s">
        <v>58</v>
      </c>
      <c r="L947" s="217"/>
    </row>
    <row r="948" spans="1:12">
      <c r="A948" s="212"/>
      <c r="B948" s="213"/>
      <c r="C948" s="214" t="s">
        <v>58</v>
      </c>
      <c r="D948" s="215" t="s">
        <v>58</v>
      </c>
      <c r="E948" s="216"/>
      <c r="F948" s="217" t="s">
        <v>58</v>
      </c>
      <c r="G948" s="217" t="s">
        <v>58</v>
      </c>
      <c r="H948" s="217" t="s">
        <v>58</v>
      </c>
      <c r="I948" s="217" t="s">
        <v>58</v>
      </c>
      <c r="J948" s="217" t="s">
        <v>58</v>
      </c>
      <c r="K948" s="217" t="s">
        <v>58</v>
      </c>
      <c r="L948" s="217"/>
    </row>
    <row r="949" spans="1:12">
      <c r="A949" s="212"/>
      <c r="B949" s="213"/>
      <c r="C949" s="214" t="s">
        <v>58</v>
      </c>
      <c r="D949" s="215" t="s">
        <v>58</v>
      </c>
      <c r="E949" s="216"/>
      <c r="F949" s="217" t="s">
        <v>58</v>
      </c>
      <c r="G949" s="217" t="s">
        <v>58</v>
      </c>
      <c r="H949" s="217" t="s">
        <v>58</v>
      </c>
      <c r="I949" s="217" t="s">
        <v>58</v>
      </c>
      <c r="J949" s="217" t="s">
        <v>58</v>
      </c>
      <c r="K949" s="217" t="s">
        <v>58</v>
      </c>
      <c r="L949" s="217"/>
    </row>
    <row r="950" spans="1:12">
      <c r="A950" s="212"/>
      <c r="B950" s="213"/>
      <c r="C950" s="214" t="s">
        <v>58</v>
      </c>
      <c r="D950" s="215" t="s">
        <v>58</v>
      </c>
      <c r="E950" s="216"/>
      <c r="F950" s="217" t="s">
        <v>58</v>
      </c>
      <c r="G950" s="217" t="s">
        <v>58</v>
      </c>
      <c r="H950" s="217" t="s">
        <v>58</v>
      </c>
      <c r="I950" s="217" t="s">
        <v>58</v>
      </c>
      <c r="J950" s="217" t="s">
        <v>58</v>
      </c>
      <c r="K950" s="217" t="s">
        <v>58</v>
      </c>
      <c r="L950" s="217"/>
    </row>
    <row r="951" spans="1:12">
      <c r="A951" s="212"/>
      <c r="B951" s="213"/>
      <c r="C951" s="214" t="s">
        <v>58</v>
      </c>
      <c r="D951" s="215" t="s">
        <v>58</v>
      </c>
      <c r="E951" s="216"/>
      <c r="F951" s="217" t="s">
        <v>58</v>
      </c>
      <c r="G951" s="217" t="s">
        <v>58</v>
      </c>
      <c r="H951" s="217" t="s">
        <v>58</v>
      </c>
      <c r="I951" s="217" t="s">
        <v>58</v>
      </c>
      <c r="J951" s="217" t="s">
        <v>58</v>
      </c>
      <c r="K951" s="217" t="s">
        <v>58</v>
      </c>
      <c r="L951" s="217"/>
    </row>
    <row r="952" spans="1:12">
      <c r="A952" s="212"/>
      <c r="B952" s="213"/>
      <c r="C952" s="214" t="s">
        <v>58</v>
      </c>
      <c r="D952" s="215" t="s">
        <v>58</v>
      </c>
      <c r="E952" s="216"/>
      <c r="F952" s="217" t="s">
        <v>58</v>
      </c>
      <c r="G952" s="217" t="s">
        <v>58</v>
      </c>
      <c r="H952" s="217" t="s">
        <v>58</v>
      </c>
      <c r="I952" s="217" t="s">
        <v>58</v>
      </c>
      <c r="J952" s="217" t="s">
        <v>58</v>
      </c>
      <c r="K952" s="217" t="s">
        <v>58</v>
      </c>
      <c r="L952" s="217"/>
    </row>
    <row r="953" spans="1:12">
      <c r="A953" s="212"/>
      <c r="B953" s="213"/>
      <c r="C953" s="214" t="s">
        <v>58</v>
      </c>
      <c r="D953" s="215" t="s">
        <v>58</v>
      </c>
      <c r="E953" s="216"/>
      <c r="F953" s="217" t="s">
        <v>58</v>
      </c>
      <c r="G953" s="217" t="s">
        <v>58</v>
      </c>
      <c r="H953" s="217" t="s">
        <v>58</v>
      </c>
      <c r="I953" s="217" t="s">
        <v>58</v>
      </c>
      <c r="J953" s="217" t="s">
        <v>58</v>
      </c>
      <c r="K953" s="217" t="s">
        <v>58</v>
      </c>
      <c r="L953" s="217"/>
    </row>
    <row r="954" spans="1:12">
      <c r="A954" s="212"/>
      <c r="B954" s="213"/>
      <c r="C954" s="214" t="s">
        <v>58</v>
      </c>
      <c r="D954" s="215" t="s">
        <v>58</v>
      </c>
      <c r="E954" s="216"/>
      <c r="F954" s="217" t="s">
        <v>58</v>
      </c>
      <c r="G954" s="217" t="s">
        <v>58</v>
      </c>
      <c r="H954" s="217" t="s">
        <v>58</v>
      </c>
      <c r="I954" s="217" t="s">
        <v>58</v>
      </c>
      <c r="J954" s="217" t="s">
        <v>58</v>
      </c>
      <c r="K954" s="217" t="s">
        <v>58</v>
      </c>
      <c r="L954" s="217"/>
    </row>
    <row r="955" spans="1:12">
      <c r="A955" s="212"/>
      <c r="B955" s="213"/>
      <c r="C955" s="214" t="s">
        <v>58</v>
      </c>
      <c r="D955" s="215" t="s">
        <v>58</v>
      </c>
      <c r="E955" s="216"/>
      <c r="F955" s="217" t="s">
        <v>58</v>
      </c>
      <c r="G955" s="217" t="s">
        <v>58</v>
      </c>
      <c r="H955" s="217" t="s">
        <v>58</v>
      </c>
      <c r="I955" s="217" t="s">
        <v>58</v>
      </c>
      <c r="J955" s="217" t="s">
        <v>58</v>
      </c>
      <c r="K955" s="217" t="s">
        <v>58</v>
      </c>
      <c r="L955" s="217"/>
    </row>
    <row r="956" spans="1:12">
      <c r="A956" s="212"/>
      <c r="B956" s="213"/>
      <c r="C956" s="214" t="s">
        <v>58</v>
      </c>
      <c r="D956" s="215" t="s">
        <v>58</v>
      </c>
      <c r="E956" s="216"/>
      <c r="F956" s="217" t="s">
        <v>58</v>
      </c>
      <c r="G956" s="217" t="s">
        <v>58</v>
      </c>
      <c r="H956" s="217" t="s">
        <v>58</v>
      </c>
      <c r="I956" s="217" t="s">
        <v>58</v>
      </c>
      <c r="J956" s="217" t="s">
        <v>58</v>
      </c>
      <c r="K956" s="217" t="s">
        <v>58</v>
      </c>
      <c r="L956" s="217"/>
    </row>
    <row r="957" spans="1:12">
      <c r="A957" s="212"/>
      <c r="B957" s="213"/>
      <c r="C957" s="214" t="s">
        <v>58</v>
      </c>
      <c r="D957" s="215" t="s">
        <v>58</v>
      </c>
      <c r="E957" s="216"/>
      <c r="F957" s="217" t="s">
        <v>58</v>
      </c>
      <c r="G957" s="217" t="s">
        <v>58</v>
      </c>
      <c r="H957" s="217" t="s">
        <v>58</v>
      </c>
      <c r="I957" s="217" t="s">
        <v>58</v>
      </c>
      <c r="J957" s="217" t="s">
        <v>58</v>
      </c>
      <c r="K957" s="217" t="s">
        <v>58</v>
      </c>
      <c r="L957" s="217"/>
    </row>
    <row r="958" spans="1:12">
      <c r="A958" s="212"/>
      <c r="B958" s="213"/>
      <c r="C958" s="214" t="s">
        <v>58</v>
      </c>
      <c r="D958" s="215" t="s">
        <v>58</v>
      </c>
      <c r="E958" s="216"/>
      <c r="F958" s="217" t="s">
        <v>58</v>
      </c>
      <c r="G958" s="217" t="s">
        <v>58</v>
      </c>
      <c r="H958" s="217" t="s">
        <v>58</v>
      </c>
      <c r="I958" s="217" t="s">
        <v>58</v>
      </c>
      <c r="J958" s="217" t="s">
        <v>58</v>
      </c>
      <c r="K958" s="217" t="s">
        <v>58</v>
      </c>
      <c r="L958" s="217"/>
    </row>
    <row r="959" spans="1:12">
      <c r="A959" s="212"/>
      <c r="B959" s="213"/>
      <c r="C959" s="214" t="s">
        <v>58</v>
      </c>
      <c r="D959" s="215" t="s">
        <v>58</v>
      </c>
      <c r="E959" s="216"/>
      <c r="F959" s="217" t="s">
        <v>58</v>
      </c>
      <c r="G959" s="217" t="s">
        <v>58</v>
      </c>
      <c r="H959" s="217" t="s">
        <v>58</v>
      </c>
      <c r="I959" s="217" t="s">
        <v>58</v>
      </c>
      <c r="J959" s="217" t="s">
        <v>58</v>
      </c>
      <c r="K959" s="217" t="s">
        <v>58</v>
      </c>
      <c r="L959" s="217"/>
    </row>
    <row r="960" spans="1:12">
      <c r="A960" s="212"/>
      <c r="B960" s="213"/>
      <c r="C960" s="214" t="s">
        <v>58</v>
      </c>
      <c r="D960" s="215" t="s">
        <v>58</v>
      </c>
      <c r="E960" s="216"/>
      <c r="F960" s="217" t="s">
        <v>58</v>
      </c>
      <c r="G960" s="217" t="s">
        <v>58</v>
      </c>
      <c r="H960" s="217" t="s">
        <v>58</v>
      </c>
      <c r="I960" s="217" t="s">
        <v>58</v>
      </c>
      <c r="J960" s="217" t="s">
        <v>58</v>
      </c>
      <c r="K960" s="217" t="s">
        <v>58</v>
      </c>
      <c r="L960" s="217"/>
    </row>
    <row r="961" spans="1:12">
      <c r="A961" s="212"/>
      <c r="B961" s="213"/>
      <c r="C961" s="214" t="s">
        <v>58</v>
      </c>
      <c r="D961" s="215" t="s">
        <v>58</v>
      </c>
      <c r="E961" s="216"/>
      <c r="F961" s="217" t="s">
        <v>58</v>
      </c>
      <c r="G961" s="217" t="s">
        <v>58</v>
      </c>
      <c r="H961" s="217" t="s">
        <v>58</v>
      </c>
      <c r="I961" s="217" t="s">
        <v>58</v>
      </c>
      <c r="J961" s="217" t="s">
        <v>58</v>
      </c>
      <c r="K961" s="217" t="s">
        <v>58</v>
      </c>
      <c r="L961" s="217"/>
    </row>
    <row r="962" spans="1:12">
      <c r="A962" s="212"/>
      <c r="B962" s="213"/>
      <c r="C962" s="214" t="s">
        <v>58</v>
      </c>
      <c r="D962" s="215" t="s">
        <v>58</v>
      </c>
      <c r="E962" s="216"/>
      <c r="F962" s="217" t="s">
        <v>58</v>
      </c>
      <c r="G962" s="217" t="s">
        <v>58</v>
      </c>
      <c r="H962" s="217" t="s">
        <v>58</v>
      </c>
      <c r="I962" s="217" t="s">
        <v>58</v>
      </c>
      <c r="J962" s="217" t="s">
        <v>58</v>
      </c>
      <c r="K962" s="217" t="s">
        <v>58</v>
      </c>
      <c r="L962" s="217"/>
    </row>
    <row r="963" spans="1:12">
      <c r="A963" s="212"/>
      <c r="B963" s="213"/>
      <c r="C963" s="214" t="s">
        <v>58</v>
      </c>
      <c r="D963" s="215" t="s">
        <v>58</v>
      </c>
      <c r="E963" s="216"/>
      <c r="F963" s="217" t="s">
        <v>58</v>
      </c>
      <c r="G963" s="217" t="s">
        <v>58</v>
      </c>
      <c r="H963" s="217" t="s">
        <v>58</v>
      </c>
      <c r="I963" s="217" t="s">
        <v>58</v>
      </c>
      <c r="J963" s="217" t="s">
        <v>58</v>
      </c>
      <c r="K963" s="217" t="s">
        <v>58</v>
      </c>
      <c r="L963" s="217"/>
    </row>
    <row r="964" spans="1:12">
      <c r="A964" s="212"/>
      <c r="B964" s="213"/>
      <c r="C964" s="214" t="s">
        <v>58</v>
      </c>
      <c r="D964" s="215" t="s">
        <v>58</v>
      </c>
      <c r="E964" s="216"/>
      <c r="F964" s="217" t="s">
        <v>58</v>
      </c>
      <c r="G964" s="217" t="s">
        <v>58</v>
      </c>
      <c r="H964" s="217" t="s">
        <v>58</v>
      </c>
      <c r="I964" s="217" t="s">
        <v>58</v>
      </c>
      <c r="J964" s="217" t="s">
        <v>58</v>
      </c>
      <c r="K964" s="217" t="s">
        <v>58</v>
      </c>
      <c r="L964" s="217"/>
    </row>
    <row r="965" spans="1:12">
      <c r="A965" s="212"/>
      <c r="B965" s="213"/>
      <c r="C965" s="214" t="s">
        <v>58</v>
      </c>
      <c r="D965" s="215" t="s">
        <v>58</v>
      </c>
      <c r="E965" s="216"/>
      <c r="F965" s="217" t="s">
        <v>58</v>
      </c>
      <c r="G965" s="217" t="s">
        <v>58</v>
      </c>
      <c r="H965" s="217" t="s">
        <v>58</v>
      </c>
      <c r="I965" s="217" t="s">
        <v>58</v>
      </c>
      <c r="J965" s="217" t="s">
        <v>58</v>
      </c>
      <c r="K965" s="217" t="s">
        <v>58</v>
      </c>
      <c r="L965" s="217"/>
    </row>
    <row r="966" spans="1:12">
      <c r="A966" s="212"/>
      <c r="B966" s="213"/>
      <c r="C966" s="214" t="s">
        <v>58</v>
      </c>
      <c r="D966" s="215" t="s">
        <v>58</v>
      </c>
      <c r="E966" s="216"/>
      <c r="F966" s="217" t="s">
        <v>58</v>
      </c>
      <c r="G966" s="217" t="s">
        <v>58</v>
      </c>
      <c r="H966" s="217" t="s">
        <v>58</v>
      </c>
      <c r="I966" s="217" t="s">
        <v>58</v>
      </c>
      <c r="J966" s="217" t="s">
        <v>58</v>
      </c>
      <c r="K966" s="217" t="s">
        <v>58</v>
      </c>
      <c r="L966" s="217"/>
    </row>
    <row r="967" spans="1:12">
      <c r="A967" s="212"/>
      <c r="B967" s="213"/>
      <c r="C967" s="214" t="s">
        <v>58</v>
      </c>
      <c r="D967" s="215" t="s">
        <v>58</v>
      </c>
      <c r="E967" s="216"/>
      <c r="F967" s="217" t="s">
        <v>58</v>
      </c>
      <c r="G967" s="217" t="s">
        <v>58</v>
      </c>
      <c r="H967" s="217" t="s">
        <v>58</v>
      </c>
      <c r="I967" s="217" t="s">
        <v>58</v>
      </c>
      <c r="J967" s="217" t="s">
        <v>58</v>
      </c>
      <c r="K967" s="217" t="s">
        <v>58</v>
      </c>
      <c r="L967" s="217"/>
    </row>
    <row r="968" spans="1:12">
      <c r="A968" s="212"/>
      <c r="B968" s="213"/>
      <c r="C968" s="214" t="s">
        <v>58</v>
      </c>
      <c r="D968" s="215" t="s">
        <v>58</v>
      </c>
      <c r="E968" s="216"/>
      <c r="F968" s="217" t="s">
        <v>58</v>
      </c>
      <c r="G968" s="217" t="s">
        <v>58</v>
      </c>
      <c r="H968" s="217" t="s">
        <v>58</v>
      </c>
      <c r="I968" s="217" t="s">
        <v>58</v>
      </c>
      <c r="J968" s="217" t="s">
        <v>58</v>
      </c>
      <c r="K968" s="217" t="s">
        <v>58</v>
      </c>
      <c r="L968" s="217"/>
    </row>
    <row r="969" spans="1:12">
      <c r="A969" s="212"/>
      <c r="B969" s="213"/>
      <c r="C969" s="214" t="s">
        <v>58</v>
      </c>
      <c r="D969" s="215" t="s">
        <v>58</v>
      </c>
      <c r="E969" s="216"/>
      <c r="F969" s="217" t="s">
        <v>58</v>
      </c>
      <c r="G969" s="217" t="s">
        <v>58</v>
      </c>
      <c r="H969" s="217" t="s">
        <v>58</v>
      </c>
      <c r="I969" s="217" t="s">
        <v>58</v>
      </c>
      <c r="J969" s="217" t="s">
        <v>58</v>
      </c>
      <c r="K969" s="217" t="s">
        <v>58</v>
      </c>
      <c r="L969" s="217"/>
    </row>
    <row r="970" spans="1:12">
      <c r="A970" s="212"/>
      <c r="B970" s="213"/>
      <c r="C970" s="214" t="s">
        <v>58</v>
      </c>
      <c r="D970" s="215" t="s">
        <v>58</v>
      </c>
      <c r="E970" s="216"/>
      <c r="F970" s="217" t="s">
        <v>58</v>
      </c>
      <c r="G970" s="217" t="s">
        <v>58</v>
      </c>
      <c r="H970" s="217" t="s">
        <v>58</v>
      </c>
      <c r="I970" s="217" t="s">
        <v>58</v>
      </c>
      <c r="J970" s="217" t="s">
        <v>58</v>
      </c>
      <c r="K970" s="217" t="s">
        <v>58</v>
      </c>
      <c r="L970" s="217"/>
    </row>
    <row r="971" spans="1:12">
      <c r="A971" s="212"/>
      <c r="B971" s="213"/>
      <c r="C971" s="214" t="s">
        <v>58</v>
      </c>
      <c r="D971" s="215" t="s">
        <v>58</v>
      </c>
      <c r="E971" s="216"/>
      <c r="F971" s="217" t="s">
        <v>58</v>
      </c>
      <c r="G971" s="217" t="s">
        <v>58</v>
      </c>
      <c r="H971" s="217" t="s">
        <v>58</v>
      </c>
      <c r="I971" s="217" t="s">
        <v>58</v>
      </c>
      <c r="J971" s="217" t="s">
        <v>58</v>
      </c>
      <c r="K971" s="217" t="s">
        <v>58</v>
      </c>
      <c r="L971" s="217"/>
    </row>
    <row r="972" spans="1:12">
      <c r="A972" s="212"/>
      <c r="B972" s="213"/>
      <c r="C972" s="214" t="s">
        <v>58</v>
      </c>
      <c r="D972" s="215" t="s">
        <v>58</v>
      </c>
      <c r="E972" s="216"/>
      <c r="F972" s="217" t="s">
        <v>58</v>
      </c>
      <c r="G972" s="217" t="s">
        <v>58</v>
      </c>
      <c r="H972" s="217" t="s">
        <v>58</v>
      </c>
      <c r="I972" s="217" t="s">
        <v>58</v>
      </c>
      <c r="J972" s="217" t="s">
        <v>58</v>
      </c>
      <c r="K972" s="217" t="s">
        <v>58</v>
      </c>
      <c r="L972" s="217"/>
    </row>
    <row r="973" spans="1:12">
      <c r="A973" s="212"/>
      <c r="B973" s="213"/>
      <c r="C973" s="214" t="s">
        <v>58</v>
      </c>
      <c r="D973" s="215" t="s">
        <v>58</v>
      </c>
      <c r="E973" s="216"/>
      <c r="F973" s="217" t="s">
        <v>58</v>
      </c>
      <c r="G973" s="217" t="s">
        <v>58</v>
      </c>
      <c r="H973" s="217" t="s">
        <v>58</v>
      </c>
      <c r="I973" s="217" t="s">
        <v>58</v>
      </c>
      <c r="J973" s="217" t="s">
        <v>58</v>
      </c>
      <c r="K973" s="217" t="s">
        <v>58</v>
      </c>
      <c r="L973" s="217"/>
    </row>
    <row r="974" spans="1:12">
      <c r="A974" s="212"/>
      <c r="B974" s="213"/>
      <c r="C974" s="214" t="s">
        <v>58</v>
      </c>
      <c r="D974" s="215" t="s">
        <v>58</v>
      </c>
      <c r="E974" s="216"/>
      <c r="F974" s="217" t="s">
        <v>58</v>
      </c>
      <c r="G974" s="217" t="s">
        <v>58</v>
      </c>
      <c r="H974" s="217" t="s">
        <v>58</v>
      </c>
      <c r="I974" s="217" t="s">
        <v>58</v>
      </c>
      <c r="J974" s="217" t="s">
        <v>58</v>
      </c>
      <c r="K974" s="217" t="s">
        <v>58</v>
      </c>
      <c r="L974" s="217"/>
    </row>
    <row r="975" spans="1:12">
      <c r="A975" s="212"/>
      <c r="B975" s="213"/>
      <c r="C975" s="214" t="s">
        <v>58</v>
      </c>
      <c r="D975" s="215" t="s">
        <v>58</v>
      </c>
      <c r="E975" s="216"/>
      <c r="F975" s="217" t="s">
        <v>58</v>
      </c>
      <c r="G975" s="217" t="s">
        <v>58</v>
      </c>
      <c r="H975" s="217" t="s">
        <v>58</v>
      </c>
      <c r="I975" s="217" t="s">
        <v>58</v>
      </c>
      <c r="J975" s="217" t="s">
        <v>58</v>
      </c>
      <c r="K975" s="217" t="s">
        <v>58</v>
      </c>
      <c r="L975" s="217"/>
    </row>
    <row r="976" spans="1:12">
      <c r="A976" s="212"/>
      <c r="B976" s="213"/>
      <c r="C976" s="214" t="s">
        <v>58</v>
      </c>
      <c r="D976" s="215" t="s">
        <v>58</v>
      </c>
      <c r="E976" s="216"/>
      <c r="F976" s="217" t="s">
        <v>58</v>
      </c>
      <c r="G976" s="217" t="s">
        <v>58</v>
      </c>
      <c r="H976" s="217" t="s">
        <v>58</v>
      </c>
      <c r="I976" s="217" t="s">
        <v>58</v>
      </c>
      <c r="J976" s="217" t="s">
        <v>58</v>
      </c>
      <c r="K976" s="217" t="s">
        <v>58</v>
      </c>
      <c r="L976" s="217"/>
    </row>
    <row r="977" spans="1:12">
      <c r="A977" s="212"/>
      <c r="B977" s="213"/>
      <c r="C977" s="214" t="s">
        <v>58</v>
      </c>
      <c r="D977" s="215" t="s">
        <v>58</v>
      </c>
      <c r="E977" s="216"/>
      <c r="F977" s="217" t="s">
        <v>58</v>
      </c>
      <c r="G977" s="217" t="s">
        <v>58</v>
      </c>
      <c r="H977" s="217" t="s">
        <v>58</v>
      </c>
      <c r="I977" s="217" t="s">
        <v>58</v>
      </c>
      <c r="J977" s="217" t="s">
        <v>58</v>
      </c>
      <c r="K977" s="217" t="s">
        <v>58</v>
      </c>
      <c r="L977" s="217"/>
    </row>
    <row r="978" spans="1:12">
      <c r="A978" s="212"/>
      <c r="B978" s="213"/>
      <c r="C978" s="214" t="s">
        <v>58</v>
      </c>
      <c r="D978" s="215" t="s">
        <v>58</v>
      </c>
      <c r="E978" s="216"/>
      <c r="F978" s="217" t="s">
        <v>58</v>
      </c>
      <c r="G978" s="217" t="s">
        <v>58</v>
      </c>
      <c r="H978" s="217" t="s">
        <v>58</v>
      </c>
      <c r="I978" s="217" t="s">
        <v>58</v>
      </c>
      <c r="J978" s="217" t="s">
        <v>58</v>
      </c>
      <c r="K978" s="217" t="s">
        <v>58</v>
      </c>
      <c r="L978" s="217"/>
    </row>
    <row r="979" spans="1:12">
      <c r="A979" s="212"/>
      <c r="B979" s="213"/>
      <c r="C979" s="214" t="s">
        <v>58</v>
      </c>
      <c r="D979" s="215" t="s">
        <v>58</v>
      </c>
      <c r="E979" s="216"/>
      <c r="F979" s="217" t="s">
        <v>58</v>
      </c>
      <c r="G979" s="217" t="s">
        <v>58</v>
      </c>
      <c r="H979" s="217" t="s">
        <v>58</v>
      </c>
      <c r="I979" s="217" t="s">
        <v>58</v>
      </c>
      <c r="J979" s="217" t="s">
        <v>58</v>
      </c>
      <c r="K979" s="217" t="s">
        <v>58</v>
      </c>
      <c r="L979" s="217"/>
    </row>
    <row r="980" spans="1:12">
      <c r="A980" s="212"/>
      <c r="B980" s="213"/>
      <c r="C980" s="214" t="s">
        <v>58</v>
      </c>
      <c r="D980" s="215" t="s">
        <v>58</v>
      </c>
      <c r="E980" s="216"/>
      <c r="F980" s="217" t="s">
        <v>58</v>
      </c>
      <c r="G980" s="217" t="s">
        <v>58</v>
      </c>
      <c r="H980" s="217" t="s">
        <v>58</v>
      </c>
      <c r="I980" s="217" t="s">
        <v>58</v>
      </c>
      <c r="J980" s="217" t="s">
        <v>58</v>
      </c>
      <c r="K980" s="217" t="s">
        <v>58</v>
      </c>
      <c r="L980" s="217"/>
    </row>
    <row r="981" spans="1:12">
      <c r="A981" s="212"/>
      <c r="B981" s="213"/>
      <c r="C981" s="214" t="s">
        <v>58</v>
      </c>
      <c r="D981" s="215" t="s">
        <v>58</v>
      </c>
      <c r="E981" s="216"/>
      <c r="F981" s="217" t="s">
        <v>58</v>
      </c>
      <c r="G981" s="217" t="s">
        <v>58</v>
      </c>
      <c r="H981" s="217" t="s">
        <v>58</v>
      </c>
      <c r="I981" s="217" t="s">
        <v>58</v>
      </c>
      <c r="J981" s="217" t="s">
        <v>58</v>
      </c>
      <c r="K981" s="217" t="s">
        <v>58</v>
      </c>
      <c r="L981" s="217"/>
    </row>
    <row r="982" spans="1:12">
      <c r="A982" s="212"/>
      <c r="B982" s="213"/>
      <c r="C982" s="214" t="s">
        <v>58</v>
      </c>
      <c r="D982" s="215" t="s">
        <v>58</v>
      </c>
      <c r="E982" s="216"/>
      <c r="F982" s="217" t="s">
        <v>58</v>
      </c>
      <c r="G982" s="217" t="s">
        <v>58</v>
      </c>
      <c r="H982" s="217" t="s">
        <v>58</v>
      </c>
      <c r="I982" s="217" t="s">
        <v>58</v>
      </c>
      <c r="J982" s="217" t="s">
        <v>58</v>
      </c>
      <c r="K982" s="217" t="s">
        <v>58</v>
      </c>
      <c r="L982" s="217"/>
    </row>
    <row r="983" spans="1:12">
      <c r="A983" s="212"/>
      <c r="B983" s="213"/>
      <c r="C983" s="214" t="s">
        <v>58</v>
      </c>
      <c r="D983" s="215" t="s">
        <v>58</v>
      </c>
      <c r="E983" s="216"/>
      <c r="F983" s="217" t="s">
        <v>58</v>
      </c>
      <c r="G983" s="217" t="s">
        <v>58</v>
      </c>
      <c r="H983" s="217" t="s">
        <v>58</v>
      </c>
      <c r="I983" s="217" t="s">
        <v>58</v>
      </c>
      <c r="J983" s="217" t="s">
        <v>58</v>
      </c>
      <c r="K983" s="217" t="s">
        <v>58</v>
      </c>
      <c r="L983" s="217"/>
    </row>
    <row r="984" spans="1:12">
      <c r="A984" s="212"/>
      <c r="B984" s="213"/>
      <c r="C984" s="214" t="s">
        <v>58</v>
      </c>
      <c r="D984" s="215" t="s">
        <v>58</v>
      </c>
      <c r="E984" s="216"/>
      <c r="F984" s="217" t="s">
        <v>58</v>
      </c>
      <c r="G984" s="217" t="s">
        <v>58</v>
      </c>
      <c r="H984" s="217" t="s">
        <v>58</v>
      </c>
      <c r="I984" s="217" t="s">
        <v>58</v>
      </c>
      <c r="J984" s="217" t="s">
        <v>58</v>
      </c>
      <c r="K984" s="217" t="s">
        <v>58</v>
      </c>
      <c r="L984" s="217"/>
    </row>
    <row r="985" spans="1:12">
      <c r="A985" s="212"/>
      <c r="B985" s="213"/>
      <c r="C985" s="214" t="s">
        <v>58</v>
      </c>
      <c r="D985" s="215" t="s">
        <v>58</v>
      </c>
      <c r="E985" s="216"/>
      <c r="F985" s="217" t="s">
        <v>58</v>
      </c>
      <c r="G985" s="217" t="s">
        <v>58</v>
      </c>
      <c r="H985" s="217" t="s">
        <v>58</v>
      </c>
      <c r="I985" s="217" t="s">
        <v>58</v>
      </c>
      <c r="J985" s="217" t="s">
        <v>58</v>
      </c>
      <c r="K985" s="217" t="s">
        <v>58</v>
      </c>
      <c r="L985" s="217"/>
    </row>
    <row r="986" spans="1:12">
      <c r="A986" s="212"/>
      <c r="B986" s="213"/>
      <c r="C986" s="214" t="s">
        <v>58</v>
      </c>
      <c r="D986" s="215" t="s">
        <v>58</v>
      </c>
      <c r="E986" s="216"/>
      <c r="F986" s="217" t="s">
        <v>58</v>
      </c>
      <c r="G986" s="217" t="s">
        <v>58</v>
      </c>
      <c r="H986" s="217" t="s">
        <v>58</v>
      </c>
      <c r="I986" s="217" t="s">
        <v>58</v>
      </c>
      <c r="J986" s="217" t="s">
        <v>58</v>
      </c>
      <c r="K986" s="217" t="s">
        <v>58</v>
      </c>
      <c r="L986" s="217"/>
    </row>
    <row r="987" spans="1:12">
      <c r="A987" s="212"/>
      <c r="B987" s="213"/>
      <c r="C987" s="214" t="s">
        <v>58</v>
      </c>
      <c r="D987" s="215" t="s">
        <v>58</v>
      </c>
      <c r="E987" s="216"/>
      <c r="F987" s="217" t="s">
        <v>58</v>
      </c>
      <c r="G987" s="217" t="s">
        <v>58</v>
      </c>
      <c r="H987" s="217" t="s">
        <v>58</v>
      </c>
      <c r="I987" s="217" t="s">
        <v>58</v>
      </c>
      <c r="J987" s="217" t="s">
        <v>58</v>
      </c>
      <c r="K987" s="217" t="s">
        <v>58</v>
      </c>
      <c r="L987" s="217"/>
    </row>
    <row r="988" spans="1:12">
      <c r="A988" s="212"/>
      <c r="B988" s="213"/>
      <c r="C988" s="214" t="s">
        <v>58</v>
      </c>
      <c r="D988" s="215" t="s">
        <v>58</v>
      </c>
      <c r="E988" s="216"/>
      <c r="F988" s="217" t="s">
        <v>58</v>
      </c>
      <c r="G988" s="217" t="s">
        <v>58</v>
      </c>
      <c r="H988" s="217" t="s">
        <v>58</v>
      </c>
      <c r="I988" s="217" t="s">
        <v>58</v>
      </c>
      <c r="J988" s="217" t="s">
        <v>58</v>
      </c>
      <c r="K988" s="217" t="s">
        <v>58</v>
      </c>
      <c r="L988" s="217"/>
    </row>
    <row r="989" spans="1:12">
      <c r="A989" s="212"/>
      <c r="B989" s="213"/>
      <c r="C989" s="214" t="s">
        <v>58</v>
      </c>
      <c r="D989" s="215" t="s">
        <v>58</v>
      </c>
      <c r="E989" s="216"/>
      <c r="F989" s="217" t="s">
        <v>58</v>
      </c>
      <c r="G989" s="217" t="s">
        <v>58</v>
      </c>
      <c r="H989" s="217" t="s">
        <v>58</v>
      </c>
      <c r="I989" s="217" t="s">
        <v>58</v>
      </c>
      <c r="J989" s="217" t="s">
        <v>58</v>
      </c>
      <c r="K989" s="217" t="s">
        <v>58</v>
      </c>
      <c r="L989" s="217"/>
    </row>
    <row r="990" spans="1:12">
      <c r="A990" s="212"/>
      <c r="B990" s="213"/>
      <c r="C990" s="214" t="s">
        <v>58</v>
      </c>
      <c r="D990" s="215" t="s">
        <v>58</v>
      </c>
      <c r="E990" s="216"/>
      <c r="F990" s="217" t="s">
        <v>58</v>
      </c>
      <c r="G990" s="217" t="s">
        <v>58</v>
      </c>
      <c r="H990" s="217" t="s">
        <v>58</v>
      </c>
      <c r="I990" s="217" t="s">
        <v>58</v>
      </c>
      <c r="J990" s="217" t="s">
        <v>58</v>
      </c>
      <c r="K990" s="217" t="s">
        <v>58</v>
      </c>
      <c r="L990" s="217"/>
    </row>
    <row r="991" spans="1:12">
      <c r="A991" s="212"/>
      <c r="B991" s="213"/>
      <c r="C991" s="214" t="s">
        <v>58</v>
      </c>
      <c r="D991" s="215" t="s">
        <v>58</v>
      </c>
      <c r="E991" s="216"/>
      <c r="F991" s="217" t="s">
        <v>58</v>
      </c>
      <c r="G991" s="217" t="s">
        <v>58</v>
      </c>
      <c r="H991" s="217" t="s">
        <v>58</v>
      </c>
      <c r="I991" s="217" t="s">
        <v>58</v>
      </c>
      <c r="J991" s="217" t="s">
        <v>58</v>
      </c>
      <c r="K991" s="217" t="s">
        <v>58</v>
      </c>
      <c r="L991" s="217"/>
    </row>
    <row r="992" spans="1:12">
      <c r="A992" s="212"/>
      <c r="B992" s="213"/>
      <c r="C992" s="214" t="s">
        <v>58</v>
      </c>
      <c r="D992" s="215" t="s">
        <v>58</v>
      </c>
      <c r="E992" s="216"/>
      <c r="F992" s="217" t="s">
        <v>58</v>
      </c>
      <c r="G992" s="217" t="s">
        <v>58</v>
      </c>
      <c r="H992" s="217" t="s">
        <v>58</v>
      </c>
      <c r="I992" s="217" t="s">
        <v>58</v>
      </c>
      <c r="J992" s="217" t="s">
        <v>58</v>
      </c>
      <c r="K992" s="217" t="s">
        <v>58</v>
      </c>
      <c r="L992" s="217"/>
    </row>
    <row r="993" spans="1:12">
      <c r="A993" s="212"/>
      <c r="B993" s="213"/>
      <c r="C993" s="214" t="s">
        <v>58</v>
      </c>
      <c r="D993" s="215" t="s">
        <v>58</v>
      </c>
      <c r="E993" s="216"/>
      <c r="F993" s="217" t="s">
        <v>58</v>
      </c>
      <c r="G993" s="217" t="s">
        <v>58</v>
      </c>
      <c r="H993" s="217" t="s">
        <v>58</v>
      </c>
      <c r="I993" s="217" t="s">
        <v>58</v>
      </c>
      <c r="J993" s="217" t="s">
        <v>58</v>
      </c>
      <c r="K993" s="217" t="s">
        <v>58</v>
      </c>
      <c r="L993" s="217"/>
    </row>
    <row r="994" spans="1:12">
      <c r="A994" s="212"/>
      <c r="B994" s="213"/>
      <c r="C994" s="214" t="s">
        <v>58</v>
      </c>
      <c r="D994" s="215" t="s">
        <v>58</v>
      </c>
      <c r="E994" s="216"/>
      <c r="F994" s="217" t="s">
        <v>58</v>
      </c>
      <c r="G994" s="217" t="s">
        <v>58</v>
      </c>
      <c r="H994" s="217" t="s">
        <v>58</v>
      </c>
      <c r="I994" s="217" t="s">
        <v>58</v>
      </c>
      <c r="J994" s="217" t="s">
        <v>58</v>
      </c>
      <c r="K994" s="217" t="s">
        <v>58</v>
      </c>
      <c r="L994" s="217"/>
    </row>
    <row r="995" spans="1:12">
      <c r="A995" s="212"/>
      <c r="B995" s="213"/>
      <c r="C995" s="214" t="s">
        <v>58</v>
      </c>
      <c r="D995" s="215" t="s">
        <v>58</v>
      </c>
      <c r="E995" s="216"/>
      <c r="F995" s="217" t="s">
        <v>58</v>
      </c>
      <c r="G995" s="217" t="s">
        <v>58</v>
      </c>
      <c r="H995" s="217" t="s">
        <v>58</v>
      </c>
      <c r="I995" s="217" t="s">
        <v>58</v>
      </c>
      <c r="J995" s="217" t="s">
        <v>58</v>
      </c>
      <c r="K995" s="217" t="s">
        <v>58</v>
      </c>
      <c r="L995" s="217"/>
    </row>
    <row r="996" spans="1:12">
      <c r="A996" s="212"/>
      <c r="B996" s="213"/>
      <c r="C996" s="214" t="s">
        <v>58</v>
      </c>
      <c r="D996" s="215" t="s">
        <v>58</v>
      </c>
      <c r="E996" s="216"/>
      <c r="F996" s="217" t="s">
        <v>58</v>
      </c>
      <c r="G996" s="217" t="s">
        <v>58</v>
      </c>
      <c r="H996" s="217" t="s">
        <v>58</v>
      </c>
      <c r="I996" s="217" t="s">
        <v>58</v>
      </c>
      <c r="J996" s="217" t="s">
        <v>58</v>
      </c>
      <c r="K996" s="217" t="s">
        <v>58</v>
      </c>
      <c r="L996" s="217"/>
    </row>
    <row r="997" spans="1:12">
      <c r="A997" s="212"/>
      <c r="B997" s="213"/>
      <c r="C997" s="214" t="s">
        <v>58</v>
      </c>
      <c r="D997" s="215" t="s">
        <v>58</v>
      </c>
      <c r="E997" s="216"/>
      <c r="F997" s="217" t="s">
        <v>58</v>
      </c>
      <c r="G997" s="217" t="s">
        <v>58</v>
      </c>
      <c r="H997" s="217" t="s">
        <v>58</v>
      </c>
      <c r="I997" s="217" t="s">
        <v>58</v>
      </c>
      <c r="J997" s="217" t="s">
        <v>58</v>
      </c>
      <c r="K997" s="217" t="s">
        <v>58</v>
      </c>
      <c r="L997" s="217"/>
    </row>
    <row r="998" spans="1:12">
      <c r="A998" s="212"/>
      <c r="B998" s="213"/>
      <c r="C998" s="214" t="s">
        <v>58</v>
      </c>
      <c r="D998" s="215" t="s">
        <v>58</v>
      </c>
      <c r="E998" s="216"/>
      <c r="F998" s="217" t="s">
        <v>58</v>
      </c>
      <c r="G998" s="217" t="s">
        <v>58</v>
      </c>
      <c r="H998" s="217" t="s">
        <v>58</v>
      </c>
      <c r="I998" s="217" t="s">
        <v>58</v>
      </c>
      <c r="J998" s="217" t="s">
        <v>58</v>
      </c>
      <c r="K998" s="217" t="s">
        <v>58</v>
      </c>
      <c r="L998" s="217"/>
    </row>
    <row r="999" spans="1:12">
      <c r="A999" s="212"/>
      <c r="B999" s="213"/>
      <c r="C999" s="214" t="s">
        <v>58</v>
      </c>
      <c r="D999" s="215" t="s">
        <v>58</v>
      </c>
      <c r="E999" s="216"/>
      <c r="F999" s="217" t="s">
        <v>58</v>
      </c>
      <c r="G999" s="217" t="s">
        <v>58</v>
      </c>
      <c r="H999" s="217" t="s">
        <v>58</v>
      </c>
      <c r="I999" s="217" t="s">
        <v>58</v>
      </c>
      <c r="J999" s="217" t="s">
        <v>58</v>
      </c>
      <c r="K999" s="217" t="s">
        <v>58</v>
      </c>
      <c r="L999" s="217"/>
    </row>
    <row r="1000" spans="1:12">
      <c r="A1000" s="212"/>
      <c r="B1000" s="213"/>
      <c r="C1000" s="214" t="s">
        <v>58</v>
      </c>
      <c r="D1000" s="215" t="s">
        <v>58</v>
      </c>
      <c r="E1000" s="216"/>
      <c r="F1000" s="217" t="s">
        <v>58</v>
      </c>
      <c r="G1000" s="217" t="s">
        <v>58</v>
      </c>
      <c r="H1000" s="217" t="s">
        <v>58</v>
      </c>
      <c r="I1000" s="217" t="s">
        <v>58</v>
      </c>
      <c r="J1000" s="217" t="s">
        <v>58</v>
      </c>
      <c r="K1000" s="217" t="s">
        <v>58</v>
      </c>
      <c r="L1000" s="217"/>
    </row>
    <row r="1001" spans="1:12">
      <c r="A1001" s="212"/>
      <c r="B1001" s="213"/>
      <c r="C1001" s="214" t="s">
        <v>58</v>
      </c>
      <c r="D1001" s="215" t="s">
        <v>58</v>
      </c>
      <c r="E1001" s="216"/>
      <c r="F1001" s="217" t="s">
        <v>58</v>
      </c>
      <c r="G1001" s="217" t="s">
        <v>58</v>
      </c>
      <c r="H1001" s="217" t="s">
        <v>58</v>
      </c>
      <c r="I1001" s="217" t="s">
        <v>58</v>
      </c>
      <c r="J1001" s="217" t="s">
        <v>58</v>
      </c>
      <c r="K1001" s="217" t="s">
        <v>58</v>
      </c>
      <c r="L1001" s="217"/>
    </row>
    <row r="1002" spans="1:12">
      <c r="A1002" s="212"/>
      <c r="B1002" s="213"/>
      <c r="C1002" s="214" t="s">
        <v>58</v>
      </c>
      <c r="D1002" s="215" t="s">
        <v>58</v>
      </c>
      <c r="E1002" s="216"/>
      <c r="F1002" s="217" t="s">
        <v>58</v>
      </c>
      <c r="G1002" s="217" t="s">
        <v>58</v>
      </c>
      <c r="H1002" s="217" t="s">
        <v>58</v>
      </c>
      <c r="I1002" s="217" t="s">
        <v>58</v>
      </c>
      <c r="J1002" s="217" t="s">
        <v>58</v>
      </c>
      <c r="K1002" s="217" t="s">
        <v>58</v>
      </c>
      <c r="L1002" s="217"/>
    </row>
    <row r="1003" spans="1:12">
      <c r="A1003" s="212"/>
      <c r="B1003" s="213"/>
      <c r="C1003" s="214" t="s">
        <v>58</v>
      </c>
      <c r="D1003" s="215" t="s">
        <v>58</v>
      </c>
      <c r="E1003" s="216"/>
      <c r="F1003" s="217" t="s">
        <v>58</v>
      </c>
      <c r="G1003" s="217" t="s">
        <v>58</v>
      </c>
      <c r="H1003" s="217" t="s">
        <v>58</v>
      </c>
      <c r="I1003" s="217" t="s">
        <v>58</v>
      </c>
      <c r="J1003" s="217" t="s">
        <v>58</v>
      </c>
      <c r="K1003" s="217" t="s">
        <v>58</v>
      </c>
      <c r="L1003" s="217"/>
    </row>
    <row r="1004" spans="1:12">
      <c r="A1004" s="212"/>
      <c r="B1004" s="213"/>
      <c r="C1004" s="214" t="s">
        <v>58</v>
      </c>
      <c r="D1004" s="215" t="s">
        <v>58</v>
      </c>
      <c r="E1004" s="216"/>
      <c r="F1004" s="217" t="s">
        <v>58</v>
      </c>
      <c r="G1004" s="217" t="s">
        <v>58</v>
      </c>
      <c r="H1004" s="217" t="s">
        <v>58</v>
      </c>
      <c r="I1004" s="217" t="s">
        <v>58</v>
      </c>
      <c r="J1004" s="217" t="s">
        <v>58</v>
      </c>
      <c r="K1004" s="217" t="s">
        <v>58</v>
      </c>
      <c r="L1004" s="217"/>
    </row>
    <row r="1005" spans="1:12">
      <c r="A1005" s="212"/>
      <c r="B1005" s="213"/>
      <c r="C1005" s="214" t="s">
        <v>58</v>
      </c>
      <c r="D1005" s="215" t="s">
        <v>58</v>
      </c>
      <c r="E1005" s="216"/>
      <c r="F1005" s="217" t="s">
        <v>58</v>
      </c>
      <c r="G1005" s="217" t="s">
        <v>58</v>
      </c>
      <c r="H1005" s="217" t="s">
        <v>58</v>
      </c>
      <c r="I1005" s="217" t="s">
        <v>58</v>
      </c>
      <c r="J1005" s="217" t="s">
        <v>58</v>
      </c>
      <c r="K1005" s="217" t="s">
        <v>58</v>
      </c>
      <c r="L1005" s="217"/>
    </row>
    <row r="1006" spans="1:12">
      <c r="A1006" s="212"/>
      <c r="B1006" s="213"/>
      <c r="C1006" s="214" t="s">
        <v>58</v>
      </c>
      <c r="D1006" s="215" t="s">
        <v>58</v>
      </c>
      <c r="E1006" s="216"/>
      <c r="F1006" s="217" t="s">
        <v>58</v>
      </c>
      <c r="G1006" s="217" t="s">
        <v>58</v>
      </c>
      <c r="H1006" s="217" t="s">
        <v>58</v>
      </c>
      <c r="I1006" s="217" t="s">
        <v>58</v>
      </c>
      <c r="J1006" s="217" t="s">
        <v>58</v>
      </c>
      <c r="K1006" s="217" t="s">
        <v>58</v>
      </c>
      <c r="L1006" s="217"/>
    </row>
    <row r="1007" spans="1:12">
      <c r="A1007" s="212"/>
      <c r="B1007" s="213"/>
      <c r="C1007" s="214" t="s">
        <v>58</v>
      </c>
      <c r="D1007" s="215" t="s">
        <v>58</v>
      </c>
      <c r="E1007" s="216"/>
      <c r="F1007" s="217" t="s">
        <v>58</v>
      </c>
      <c r="G1007" s="217" t="s">
        <v>58</v>
      </c>
      <c r="H1007" s="217" t="s">
        <v>58</v>
      </c>
      <c r="I1007" s="217" t="s">
        <v>58</v>
      </c>
      <c r="J1007" s="217" t="s">
        <v>58</v>
      </c>
      <c r="K1007" s="217" t="s">
        <v>58</v>
      </c>
      <c r="L1007" s="217"/>
    </row>
    <row r="1008" spans="1:12">
      <c r="A1008" s="212"/>
      <c r="B1008" s="213"/>
      <c r="C1008" s="214" t="s">
        <v>58</v>
      </c>
      <c r="D1008" s="215" t="s">
        <v>58</v>
      </c>
      <c r="E1008" s="216"/>
      <c r="F1008" s="217" t="s">
        <v>58</v>
      </c>
      <c r="G1008" s="217" t="s">
        <v>58</v>
      </c>
      <c r="H1008" s="217" t="s">
        <v>58</v>
      </c>
      <c r="I1008" s="217" t="s">
        <v>58</v>
      </c>
      <c r="J1008" s="217" t="s">
        <v>58</v>
      </c>
      <c r="K1008" s="217" t="s">
        <v>58</v>
      </c>
      <c r="L1008" s="217"/>
    </row>
    <row r="1009" spans="1:12">
      <c r="A1009" s="212"/>
      <c r="B1009" s="213"/>
      <c r="C1009" s="214" t="s">
        <v>58</v>
      </c>
      <c r="D1009" s="215" t="s">
        <v>58</v>
      </c>
      <c r="E1009" s="216"/>
      <c r="F1009" s="217" t="s">
        <v>58</v>
      </c>
      <c r="G1009" s="217" t="s">
        <v>58</v>
      </c>
      <c r="H1009" s="217" t="s">
        <v>58</v>
      </c>
      <c r="I1009" s="217" t="s">
        <v>58</v>
      </c>
      <c r="J1009" s="217" t="s">
        <v>58</v>
      </c>
      <c r="K1009" s="217" t="s">
        <v>58</v>
      </c>
      <c r="L1009" s="217"/>
    </row>
    <row r="1010" spans="1:12">
      <c r="A1010" s="212"/>
      <c r="B1010" s="213"/>
      <c r="C1010" s="214" t="s">
        <v>58</v>
      </c>
      <c r="D1010" s="215" t="s">
        <v>58</v>
      </c>
      <c r="E1010" s="216"/>
      <c r="F1010" s="217" t="s">
        <v>58</v>
      </c>
      <c r="G1010" s="217" t="s">
        <v>58</v>
      </c>
      <c r="H1010" s="217" t="s">
        <v>58</v>
      </c>
      <c r="I1010" s="217" t="s">
        <v>58</v>
      </c>
      <c r="J1010" s="217" t="s">
        <v>58</v>
      </c>
      <c r="K1010" s="217" t="s">
        <v>58</v>
      </c>
      <c r="L1010" s="217"/>
    </row>
    <row r="1011" spans="1:12">
      <c r="A1011" s="212"/>
      <c r="B1011" s="213"/>
      <c r="C1011" s="214" t="s">
        <v>58</v>
      </c>
      <c r="D1011" s="215" t="s">
        <v>58</v>
      </c>
      <c r="E1011" s="216"/>
      <c r="F1011" s="217" t="s">
        <v>58</v>
      </c>
      <c r="G1011" s="217" t="s">
        <v>58</v>
      </c>
      <c r="H1011" s="217" t="s">
        <v>58</v>
      </c>
      <c r="I1011" s="217" t="s">
        <v>58</v>
      </c>
      <c r="J1011" s="217" t="s">
        <v>58</v>
      </c>
      <c r="K1011" s="217" t="s">
        <v>58</v>
      </c>
      <c r="L1011" s="217"/>
    </row>
    <row r="1012" spans="1:12">
      <c r="A1012" s="212"/>
      <c r="B1012" s="213"/>
      <c r="C1012" s="214" t="s">
        <v>58</v>
      </c>
      <c r="D1012" s="215" t="s">
        <v>58</v>
      </c>
      <c r="E1012" s="216"/>
      <c r="F1012" s="217" t="s">
        <v>58</v>
      </c>
      <c r="G1012" s="217" t="s">
        <v>58</v>
      </c>
      <c r="H1012" s="217" t="s">
        <v>58</v>
      </c>
      <c r="I1012" s="217" t="s">
        <v>58</v>
      </c>
      <c r="J1012" s="217" t="s">
        <v>58</v>
      </c>
      <c r="K1012" s="217" t="s">
        <v>58</v>
      </c>
      <c r="L1012" s="217"/>
    </row>
    <row r="1013" spans="1:12">
      <c r="A1013" s="212"/>
      <c r="B1013" s="213"/>
      <c r="C1013" s="214" t="s">
        <v>58</v>
      </c>
      <c r="D1013" s="215" t="s">
        <v>58</v>
      </c>
      <c r="E1013" s="216"/>
      <c r="F1013" s="217" t="s">
        <v>58</v>
      </c>
      <c r="G1013" s="217" t="s">
        <v>58</v>
      </c>
      <c r="H1013" s="217" t="s">
        <v>58</v>
      </c>
      <c r="I1013" s="217" t="s">
        <v>58</v>
      </c>
      <c r="J1013" s="217" t="s">
        <v>58</v>
      </c>
      <c r="K1013" s="217" t="s">
        <v>58</v>
      </c>
      <c r="L1013" s="217"/>
    </row>
    <row r="1014" spans="1:12">
      <c r="A1014" s="212"/>
      <c r="B1014" s="213"/>
      <c r="C1014" s="214" t="s">
        <v>58</v>
      </c>
      <c r="D1014" s="215" t="s">
        <v>58</v>
      </c>
      <c r="E1014" s="216"/>
      <c r="F1014" s="217" t="s">
        <v>58</v>
      </c>
      <c r="G1014" s="217" t="s">
        <v>58</v>
      </c>
      <c r="H1014" s="217" t="s">
        <v>58</v>
      </c>
      <c r="I1014" s="217" t="s">
        <v>58</v>
      </c>
      <c r="J1014" s="217" t="s">
        <v>58</v>
      </c>
      <c r="K1014" s="217" t="s">
        <v>58</v>
      </c>
      <c r="L1014" s="217"/>
    </row>
    <row r="1015" spans="1:12">
      <c r="A1015" s="212"/>
      <c r="B1015" s="213"/>
      <c r="C1015" s="214" t="s">
        <v>58</v>
      </c>
      <c r="D1015" s="215" t="s">
        <v>58</v>
      </c>
      <c r="E1015" s="216"/>
      <c r="F1015" s="217" t="s">
        <v>58</v>
      </c>
      <c r="G1015" s="217" t="s">
        <v>58</v>
      </c>
      <c r="H1015" s="217" t="s">
        <v>58</v>
      </c>
      <c r="I1015" s="217" t="s">
        <v>58</v>
      </c>
      <c r="J1015" s="217" t="s">
        <v>58</v>
      </c>
      <c r="K1015" s="217" t="s">
        <v>58</v>
      </c>
      <c r="L1015" s="217"/>
    </row>
    <row r="1016" spans="1:12">
      <c r="A1016" s="212"/>
      <c r="B1016" s="213"/>
      <c r="C1016" s="214" t="s">
        <v>58</v>
      </c>
      <c r="D1016" s="215" t="s">
        <v>58</v>
      </c>
      <c r="E1016" s="216"/>
      <c r="F1016" s="217" t="s">
        <v>58</v>
      </c>
      <c r="G1016" s="217" t="s">
        <v>58</v>
      </c>
      <c r="H1016" s="217" t="s">
        <v>58</v>
      </c>
      <c r="I1016" s="217" t="s">
        <v>58</v>
      </c>
      <c r="J1016" s="217" t="s">
        <v>58</v>
      </c>
      <c r="K1016" s="217" t="s">
        <v>58</v>
      </c>
      <c r="L1016" s="217"/>
    </row>
    <row r="1017" spans="1:12">
      <c r="A1017" s="212"/>
      <c r="B1017" s="213"/>
      <c r="C1017" s="214" t="s">
        <v>58</v>
      </c>
      <c r="D1017" s="215" t="s">
        <v>58</v>
      </c>
      <c r="E1017" s="216"/>
      <c r="F1017" s="217" t="s">
        <v>58</v>
      </c>
      <c r="G1017" s="217" t="s">
        <v>58</v>
      </c>
      <c r="H1017" s="217" t="s">
        <v>58</v>
      </c>
      <c r="I1017" s="217" t="s">
        <v>58</v>
      </c>
      <c r="J1017" s="217" t="s">
        <v>58</v>
      </c>
      <c r="K1017" s="217" t="s">
        <v>58</v>
      </c>
      <c r="L1017" s="217"/>
    </row>
    <row r="1018" spans="1:12">
      <c r="A1018" s="212"/>
      <c r="B1018" s="213"/>
      <c r="C1018" s="214" t="s">
        <v>58</v>
      </c>
      <c r="D1018" s="215" t="s">
        <v>58</v>
      </c>
      <c r="E1018" s="216"/>
      <c r="F1018" s="217" t="s">
        <v>58</v>
      </c>
      <c r="G1018" s="217" t="s">
        <v>58</v>
      </c>
      <c r="H1018" s="217" t="s">
        <v>58</v>
      </c>
      <c r="I1018" s="217" t="s">
        <v>58</v>
      </c>
      <c r="J1018" s="217" t="s">
        <v>58</v>
      </c>
      <c r="K1018" s="217" t="s">
        <v>58</v>
      </c>
      <c r="L1018" s="217"/>
    </row>
    <row r="1019" spans="1:12">
      <c r="A1019" s="212"/>
      <c r="B1019" s="213"/>
      <c r="C1019" s="214" t="s">
        <v>58</v>
      </c>
      <c r="D1019" s="215" t="s">
        <v>58</v>
      </c>
      <c r="E1019" s="216"/>
      <c r="F1019" s="217" t="s">
        <v>58</v>
      </c>
      <c r="G1019" s="217" t="s">
        <v>58</v>
      </c>
      <c r="H1019" s="217" t="s">
        <v>58</v>
      </c>
      <c r="I1019" s="217" t="s">
        <v>58</v>
      </c>
      <c r="J1019" s="217" t="s">
        <v>58</v>
      </c>
      <c r="K1019" s="217" t="s">
        <v>58</v>
      </c>
      <c r="L1019" s="217"/>
    </row>
    <row r="1020" spans="1:12">
      <c r="A1020" s="212"/>
      <c r="B1020" s="213"/>
      <c r="C1020" s="214" t="s">
        <v>58</v>
      </c>
      <c r="D1020" s="215" t="s">
        <v>58</v>
      </c>
      <c r="E1020" s="216"/>
      <c r="F1020" s="217" t="s">
        <v>58</v>
      </c>
      <c r="G1020" s="217" t="s">
        <v>58</v>
      </c>
      <c r="H1020" s="217" t="s">
        <v>58</v>
      </c>
      <c r="I1020" s="217" t="s">
        <v>58</v>
      </c>
      <c r="J1020" s="217" t="s">
        <v>58</v>
      </c>
      <c r="K1020" s="217" t="s">
        <v>58</v>
      </c>
      <c r="L1020" s="217"/>
    </row>
    <row r="1021" spans="1:12">
      <c r="A1021" s="212"/>
      <c r="B1021" s="213"/>
      <c r="C1021" s="214" t="s">
        <v>58</v>
      </c>
      <c r="D1021" s="215" t="s">
        <v>58</v>
      </c>
      <c r="E1021" s="216"/>
      <c r="F1021" s="217" t="s">
        <v>58</v>
      </c>
      <c r="G1021" s="217" t="s">
        <v>58</v>
      </c>
      <c r="H1021" s="217" t="s">
        <v>58</v>
      </c>
      <c r="I1021" s="217" t="s">
        <v>58</v>
      </c>
      <c r="J1021" s="217" t="s">
        <v>58</v>
      </c>
      <c r="K1021" s="217" t="s">
        <v>58</v>
      </c>
      <c r="L1021" s="217"/>
    </row>
    <row r="1022" spans="1:12">
      <c r="A1022" s="212"/>
      <c r="B1022" s="213"/>
      <c r="C1022" s="214" t="s">
        <v>58</v>
      </c>
      <c r="D1022" s="215" t="s">
        <v>58</v>
      </c>
      <c r="E1022" s="216"/>
      <c r="F1022" s="217" t="s">
        <v>58</v>
      </c>
      <c r="G1022" s="217" t="s">
        <v>58</v>
      </c>
      <c r="H1022" s="217" t="s">
        <v>58</v>
      </c>
      <c r="I1022" s="217" t="s">
        <v>58</v>
      </c>
      <c r="J1022" s="217" t="s">
        <v>58</v>
      </c>
      <c r="K1022" s="217" t="s">
        <v>58</v>
      </c>
      <c r="L1022" s="217"/>
    </row>
    <row r="1023" spans="1:12">
      <c r="A1023" s="212"/>
      <c r="B1023" s="213"/>
      <c r="C1023" s="214" t="s">
        <v>58</v>
      </c>
      <c r="D1023" s="215" t="s">
        <v>58</v>
      </c>
      <c r="E1023" s="216"/>
      <c r="F1023" s="217" t="s">
        <v>58</v>
      </c>
      <c r="G1023" s="217" t="s">
        <v>58</v>
      </c>
      <c r="H1023" s="217" t="s">
        <v>58</v>
      </c>
      <c r="I1023" s="217" t="s">
        <v>58</v>
      </c>
      <c r="J1023" s="217" t="s">
        <v>58</v>
      </c>
      <c r="K1023" s="217" t="s">
        <v>58</v>
      </c>
      <c r="L1023" s="217"/>
    </row>
    <row r="1024" spans="1:12">
      <c r="A1024" s="212"/>
      <c r="B1024" s="213"/>
      <c r="C1024" s="214" t="s">
        <v>58</v>
      </c>
      <c r="D1024" s="215" t="s">
        <v>58</v>
      </c>
      <c r="E1024" s="216"/>
      <c r="F1024" s="217" t="s">
        <v>58</v>
      </c>
      <c r="G1024" s="217" t="s">
        <v>58</v>
      </c>
      <c r="H1024" s="217" t="s">
        <v>58</v>
      </c>
      <c r="I1024" s="217" t="s">
        <v>58</v>
      </c>
      <c r="J1024" s="217" t="s">
        <v>58</v>
      </c>
      <c r="K1024" s="217" t="s">
        <v>58</v>
      </c>
      <c r="L1024" s="217"/>
    </row>
    <row r="1025" spans="1:12">
      <c r="A1025" s="212"/>
      <c r="B1025" s="213"/>
      <c r="C1025" s="214" t="s">
        <v>58</v>
      </c>
      <c r="D1025" s="215" t="s">
        <v>58</v>
      </c>
      <c r="E1025" s="216"/>
      <c r="F1025" s="217" t="s">
        <v>58</v>
      </c>
      <c r="G1025" s="217" t="s">
        <v>58</v>
      </c>
      <c r="H1025" s="217" t="s">
        <v>58</v>
      </c>
      <c r="I1025" s="217" t="s">
        <v>58</v>
      </c>
      <c r="J1025" s="217" t="s">
        <v>58</v>
      </c>
      <c r="K1025" s="217" t="s">
        <v>58</v>
      </c>
      <c r="L1025" s="217"/>
    </row>
    <row r="1026" spans="1:12">
      <c r="A1026" s="212"/>
      <c r="B1026" s="213"/>
      <c r="C1026" s="214" t="s">
        <v>58</v>
      </c>
      <c r="D1026" s="215" t="s">
        <v>58</v>
      </c>
      <c r="E1026" s="216"/>
      <c r="F1026" s="217" t="s">
        <v>58</v>
      </c>
      <c r="G1026" s="217" t="s">
        <v>58</v>
      </c>
      <c r="H1026" s="217" t="s">
        <v>58</v>
      </c>
      <c r="I1026" s="217" t="s">
        <v>58</v>
      </c>
      <c r="J1026" s="217" t="s">
        <v>58</v>
      </c>
      <c r="K1026" s="217" t="s">
        <v>58</v>
      </c>
      <c r="L1026" s="217"/>
    </row>
    <row r="1027" spans="1:12">
      <c r="A1027" s="212"/>
      <c r="B1027" s="213"/>
      <c r="C1027" s="214" t="s">
        <v>58</v>
      </c>
      <c r="D1027" s="215" t="s">
        <v>58</v>
      </c>
      <c r="E1027" s="216"/>
      <c r="F1027" s="217" t="s">
        <v>58</v>
      </c>
      <c r="G1027" s="217" t="s">
        <v>58</v>
      </c>
      <c r="H1027" s="217" t="s">
        <v>58</v>
      </c>
      <c r="I1027" s="217" t="s">
        <v>58</v>
      </c>
      <c r="J1027" s="217" t="s">
        <v>58</v>
      </c>
      <c r="K1027" s="217" t="s">
        <v>58</v>
      </c>
      <c r="L1027" s="217"/>
    </row>
    <row r="1028" spans="1:12">
      <c r="A1028" s="212"/>
      <c r="B1028" s="213"/>
      <c r="C1028" s="214" t="s">
        <v>58</v>
      </c>
      <c r="D1028" s="215" t="s">
        <v>58</v>
      </c>
      <c r="E1028" s="216"/>
      <c r="F1028" s="217" t="s">
        <v>58</v>
      </c>
      <c r="G1028" s="217" t="s">
        <v>58</v>
      </c>
      <c r="H1028" s="217" t="s">
        <v>58</v>
      </c>
      <c r="I1028" s="217" t="s">
        <v>58</v>
      </c>
      <c r="J1028" s="217" t="s">
        <v>58</v>
      </c>
      <c r="K1028" s="217" t="s">
        <v>58</v>
      </c>
      <c r="L1028" s="217"/>
    </row>
    <row r="1029" spans="1:12">
      <c r="A1029" s="212"/>
      <c r="B1029" s="213"/>
      <c r="C1029" s="214" t="s">
        <v>58</v>
      </c>
      <c r="D1029" s="215" t="s">
        <v>58</v>
      </c>
      <c r="E1029" s="216"/>
      <c r="F1029" s="217" t="s">
        <v>58</v>
      </c>
      <c r="G1029" s="217" t="s">
        <v>58</v>
      </c>
      <c r="H1029" s="217" t="s">
        <v>58</v>
      </c>
      <c r="I1029" s="217" t="s">
        <v>58</v>
      </c>
      <c r="J1029" s="217" t="s">
        <v>58</v>
      </c>
      <c r="K1029" s="217" t="s">
        <v>58</v>
      </c>
      <c r="L1029" s="217"/>
    </row>
    <row r="1030" spans="1:12">
      <c r="A1030" s="212"/>
      <c r="B1030" s="213"/>
      <c r="C1030" s="214" t="s">
        <v>58</v>
      </c>
      <c r="D1030" s="215" t="s">
        <v>58</v>
      </c>
      <c r="E1030" s="216"/>
      <c r="F1030" s="217" t="s">
        <v>58</v>
      </c>
      <c r="G1030" s="217" t="s">
        <v>58</v>
      </c>
      <c r="H1030" s="217" t="s">
        <v>58</v>
      </c>
      <c r="I1030" s="217" t="s">
        <v>58</v>
      </c>
      <c r="J1030" s="217" t="s">
        <v>58</v>
      </c>
      <c r="K1030" s="217" t="s">
        <v>58</v>
      </c>
      <c r="L1030" s="217"/>
    </row>
    <row r="1031" spans="1:12">
      <c r="A1031" s="212"/>
      <c r="B1031" s="213"/>
      <c r="C1031" s="214" t="s">
        <v>58</v>
      </c>
      <c r="D1031" s="215" t="s">
        <v>58</v>
      </c>
      <c r="E1031" s="216"/>
      <c r="F1031" s="217" t="s">
        <v>58</v>
      </c>
      <c r="G1031" s="217" t="s">
        <v>58</v>
      </c>
      <c r="H1031" s="217" t="s">
        <v>58</v>
      </c>
      <c r="I1031" s="217" t="s">
        <v>58</v>
      </c>
      <c r="J1031" s="217" t="s">
        <v>58</v>
      </c>
      <c r="K1031" s="217" t="s">
        <v>58</v>
      </c>
      <c r="L1031" s="217"/>
    </row>
    <row r="1032" spans="1:12">
      <c r="A1032" s="212"/>
      <c r="B1032" s="213"/>
      <c r="C1032" s="214" t="s">
        <v>58</v>
      </c>
      <c r="D1032" s="215" t="s">
        <v>58</v>
      </c>
      <c r="E1032" s="216"/>
      <c r="F1032" s="217" t="s">
        <v>58</v>
      </c>
      <c r="G1032" s="217" t="s">
        <v>58</v>
      </c>
      <c r="H1032" s="217" t="s">
        <v>58</v>
      </c>
      <c r="I1032" s="217" t="s">
        <v>58</v>
      </c>
      <c r="J1032" s="217" t="s">
        <v>58</v>
      </c>
      <c r="K1032" s="217" t="s">
        <v>58</v>
      </c>
      <c r="L1032" s="217"/>
    </row>
    <row r="1033" spans="1:12">
      <c r="A1033" s="212"/>
      <c r="B1033" s="213"/>
      <c r="C1033" s="214" t="s">
        <v>58</v>
      </c>
      <c r="D1033" s="215" t="s">
        <v>58</v>
      </c>
      <c r="E1033" s="216"/>
      <c r="F1033" s="217" t="s">
        <v>58</v>
      </c>
      <c r="G1033" s="217" t="s">
        <v>58</v>
      </c>
      <c r="H1033" s="217" t="s">
        <v>58</v>
      </c>
      <c r="I1033" s="217" t="s">
        <v>58</v>
      </c>
      <c r="J1033" s="217" t="s">
        <v>58</v>
      </c>
      <c r="K1033" s="217" t="s">
        <v>58</v>
      </c>
      <c r="L1033" s="217"/>
    </row>
    <row r="1034" spans="1:12">
      <c r="A1034" s="212"/>
      <c r="B1034" s="213"/>
      <c r="C1034" s="214" t="s">
        <v>58</v>
      </c>
      <c r="D1034" s="215" t="s">
        <v>58</v>
      </c>
      <c r="E1034" s="216"/>
      <c r="F1034" s="217" t="s">
        <v>58</v>
      </c>
      <c r="G1034" s="217" t="s">
        <v>58</v>
      </c>
      <c r="H1034" s="217" t="s">
        <v>58</v>
      </c>
      <c r="I1034" s="217" t="s">
        <v>58</v>
      </c>
      <c r="J1034" s="217" t="s">
        <v>58</v>
      </c>
      <c r="K1034" s="217" t="s">
        <v>58</v>
      </c>
      <c r="L1034" s="217"/>
    </row>
    <row r="1035" spans="1:12">
      <c r="A1035" s="212"/>
      <c r="B1035" s="213"/>
      <c r="C1035" s="214" t="s">
        <v>58</v>
      </c>
      <c r="D1035" s="215" t="s">
        <v>58</v>
      </c>
      <c r="E1035" s="216"/>
      <c r="F1035" s="217" t="s">
        <v>58</v>
      </c>
      <c r="G1035" s="217" t="s">
        <v>58</v>
      </c>
      <c r="H1035" s="217" t="s">
        <v>58</v>
      </c>
      <c r="I1035" s="217" t="s">
        <v>58</v>
      </c>
      <c r="J1035" s="217" t="s">
        <v>58</v>
      </c>
      <c r="K1035" s="217" t="s">
        <v>58</v>
      </c>
      <c r="L1035" s="217"/>
    </row>
    <row r="1036" spans="1:12">
      <c r="A1036" s="212"/>
      <c r="B1036" s="213"/>
      <c r="C1036" s="214" t="s">
        <v>58</v>
      </c>
      <c r="D1036" s="215" t="s">
        <v>58</v>
      </c>
      <c r="E1036" s="216"/>
      <c r="F1036" s="217" t="s">
        <v>58</v>
      </c>
      <c r="G1036" s="217" t="s">
        <v>58</v>
      </c>
      <c r="H1036" s="217" t="s">
        <v>58</v>
      </c>
      <c r="I1036" s="217" t="s">
        <v>58</v>
      </c>
      <c r="J1036" s="217" t="s">
        <v>58</v>
      </c>
      <c r="K1036" s="217" t="s">
        <v>58</v>
      </c>
      <c r="L1036" s="217"/>
    </row>
    <row r="1037" spans="1:12">
      <c r="A1037" s="212"/>
      <c r="B1037" s="213"/>
      <c r="C1037" s="214" t="s">
        <v>58</v>
      </c>
      <c r="D1037" s="215" t="s">
        <v>58</v>
      </c>
      <c r="E1037" s="216"/>
      <c r="F1037" s="217" t="s">
        <v>58</v>
      </c>
      <c r="G1037" s="217" t="s">
        <v>58</v>
      </c>
      <c r="H1037" s="217" t="s">
        <v>58</v>
      </c>
      <c r="I1037" s="217" t="s">
        <v>58</v>
      </c>
      <c r="J1037" s="217" t="s">
        <v>58</v>
      </c>
      <c r="K1037" s="217" t="s">
        <v>58</v>
      </c>
      <c r="L1037" s="217"/>
    </row>
    <row r="1038" spans="1:12">
      <c r="A1038" s="212"/>
      <c r="B1038" s="213"/>
      <c r="C1038" s="214" t="s">
        <v>58</v>
      </c>
      <c r="D1038" s="215" t="s">
        <v>58</v>
      </c>
      <c r="E1038" s="216"/>
      <c r="F1038" s="217" t="s">
        <v>58</v>
      </c>
      <c r="G1038" s="217" t="s">
        <v>58</v>
      </c>
      <c r="H1038" s="217" t="s">
        <v>58</v>
      </c>
      <c r="I1038" s="217" t="s">
        <v>58</v>
      </c>
      <c r="J1038" s="217" t="s">
        <v>58</v>
      </c>
      <c r="K1038" s="217" t="s">
        <v>58</v>
      </c>
      <c r="L1038" s="217"/>
    </row>
    <row r="1039" spans="1:12">
      <c r="A1039" s="212"/>
      <c r="B1039" s="213"/>
      <c r="C1039" s="214" t="s">
        <v>58</v>
      </c>
      <c r="D1039" s="215" t="s">
        <v>58</v>
      </c>
      <c r="E1039" s="216"/>
      <c r="F1039" s="217" t="s">
        <v>58</v>
      </c>
      <c r="G1039" s="217" t="s">
        <v>58</v>
      </c>
      <c r="H1039" s="217" t="s">
        <v>58</v>
      </c>
      <c r="I1039" s="217" t="s">
        <v>58</v>
      </c>
      <c r="J1039" s="217" t="s">
        <v>58</v>
      </c>
      <c r="K1039" s="217" t="s">
        <v>58</v>
      </c>
      <c r="L1039" s="217"/>
    </row>
    <row r="1040" spans="1:12">
      <c r="A1040" s="212"/>
      <c r="B1040" s="213"/>
      <c r="C1040" s="214" t="s">
        <v>58</v>
      </c>
      <c r="D1040" s="215" t="s">
        <v>58</v>
      </c>
      <c r="E1040" s="216"/>
      <c r="F1040" s="217" t="s">
        <v>58</v>
      </c>
      <c r="G1040" s="217" t="s">
        <v>58</v>
      </c>
      <c r="H1040" s="217" t="s">
        <v>58</v>
      </c>
      <c r="I1040" s="217" t="s">
        <v>58</v>
      </c>
      <c r="J1040" s="217" t="s">
        <v>58</v>
      </c>
      <c r="K1040" s="217" t="s">
        <v>58</v>
      </c>
      <c r="L1040" s="217"/>
    </row>
    <row r="1041" spans="1:12">
      <c r="A1041" s="212"/>
      <c r="B1041" s="213"/>
      <c r="C1041" s="214" t="s">
        <v>58</v>
      </c>
      <c r="D1041" s="215" t="s">
        <v>58</v>
      </c>
      <c r="E1041" s="216"/>
      <c r="F1041" s="217" t="s">
        <v>58</v>
      </c>
      <c r="G1041" s="217" t="s">
        <v>58</v>
      </c>
      <c r="H1041" s="217" t="s">
        <v>58</v>
      </c>
      <c r="I1041" s="217" t="s">
        <v>58</v>
      </c>
      <c r="J1041" s="217" t="s">
        <v>58</v>
      </c>
      <c r="K1041" s="217" t="s">
        <v>58</v>
      </c>
      <c r="L1041" s="217"/>
    </row>
    <row r="1042" spans="1:12">
      <c r="A1042" s="212"/>
      <c r="B1042" s="213"/>
      <c r="C1042" s="214" t="s">
        <v>58</v>
      </c>
      <c r="D1042" s="215" t="s">
        <v>58</v>
      </c>
      <c r="E1042" s="216"/>
      <c r="F1042" s="217" t="s">
        <v>58</v>
      </c>
      <c r="G1042" s="217" t="s">
        <v>58</v>
      </c>
      <c r="H1042" s="217" t="s">
        <v>58</v>
      </c>
      <c r="I1042" s="217" t="s">
        <v>58</v>
      </c>
      <c r="J1042" s="217" t="s">
        <v>58</v>
      </c>
      <c r="K1042" s="217" t="s">
        <v>58</v>
      </c>
      <c r="L1042" s="217"/>
    </row>
    <row r="1043" spans="1:12">
      <c r="A1043" s="212"/>
      <c r="B1043" s="213"/>
      <c r="C1043" s="214" t="s">
        <v>58</v>
      </c>
      <c r="D1043" s="215" t="s">
        <v>58</v>
      </c>
      <c r="E1043" s="216"/>
      <c r="F1043" s="217" t="s">
        <v>58</v>
      </c>
      <c r="G1043" s="217" t="s">
        <v>58</v>
      </c>
      <c r="H1043" s="217" t="s">
        <v>58</v>
      </c>
      <c r="I1043" s="217" t="s">
        <v>58</v>
      </c>
      <c r="J1043" s="217" t="s">
        <v>58</v>
      </c>
      <c r="K1043" s="217" t="s">
        <v>58</v>
      </c>
      <c r="L1043" s="217"/>
    </row>
    <row r="1044" spans="1:12">
      <c r="A1044" s="212"/>
      <c r="B1044" s="213"/>
      <c r="C1044" s="214" t="s">
        <v>58</v>
      </c>
      <c r="D1044" s="215" t="s">
        <v>58</v>
      </c>
      <c r="E1044" s="216"/>
      <c r="F1044" s="217" t="s">
        <v>58</v>
      </c>
      <c r="G1044" s="217" t="s">
        <v>58</v>
      </c>
      <c r="H1044" s="217" t="s">
        <v>58</v>
      </c>
      <c r="I1044" s="217" t="s">
        <v>58</v>
      </c>
      <c r="J1044" s="217" t="s">
        <v>58</v>
      </c>
      <c r="K1044" s="217" t="s">
        <v>58</v>
      </c>
      <c r="L1044" s="217"/>
    </row>
    <row r="1045" spans="1:12">
      <c r="A1045" s="212"/>
      <c r="B1045" s="213"/>
      <c r="C1045" s="214" t="s">
        <v>58</v>
      </c>
      <c r="D1045" s="215" t="s">
        <v>58</v>
      </c>
      <c r="E1045" s="216"/>
      <c r="F1045" s="217" t="s">
        <v>58</v>
      </c>
      <c r="G1045" s="217" t="s">
        <v>58</v>
      </c>
      <c r="H1045" s="217" t="s">
        <v>58</v>
      </c>
      <c r="I1045" s="217" t="s">
        <v>58</v>
      </c>
      <c r="J1045" s="217" t="s">
        <v>58</v>
      </c>
      <c r="K1045" s="217" t="s">
        <v>58</v>
      </c>
      <c r="L1045" s="217"/>
    </row>
    <row r="1046" spans="1:12">
      <c r="A1046" s="212"/>
      <c r="B1046" s="213"/>
      <c r="C1046" s="214" t="s">
        <v>58</v>
      </c>
      <c r="D1046" s="215" t="s">
        <v>58</v>
      </c>
      <c r="E1046" s="216"/>
      <c r="F1046" s="217" t="s">
        <v>58</v>
      </c>
      <c r="G1046" s="217" t="s">
        <v>58</v>
      </c>
      <c r="H1046" s="217" t="s">
        <v>58</v>
      </c>
      <c r="I1046" s="217" t="s">
        <v>58</v>
      </c>
      <c r="J1046" s="217" t="s">
        <v>58</v>
      </c>
      <c r="K1046" s="217" t="s">
        <v>58</v>
      </c>
      <c r="L1046" s="217"/>
    </row>
    <row r="1047" spans="1:12">
      <c r="A1047" s="212"/>
      <c r="B1047" s="213"/>
      <c r="C1047" s="214" t="s">
        <v>58</v>
      </c>
      <c r="D1047" s="215" t="s">
        <v>58</v>
      </c>
      <c r="E1047" s="216"/>
      <c r="F1047" s="217" t="s">
        <v>58</v>
      </c>
      <c r="G1047" s="217" t="s">
        <v>58</v>
      </c>
      <c r="H1047" s="217" t="s">
        <v>58</v>
      </c>
      <c r="I1047" s="217" t="s">
        <v>58</v>
      </c>
      <c r="J1047" s="217" t="s">
        <v>58</v>
      </c>
      <c r="K1047" s="217" t="s">
        <v>58</v>
      </c>
      <c r="L1047" s="217"/>
    </row>
    <row r="1048" spans="1:12">
      <c r="A1048" s="212"/>
      <c r="B1048" s="213"/>
      <c r="C1048" s="214" t="s">
        <v>58</v>
      </c>
      <c r="D1048" s="215" t="s">
        <v>58</v>
      </c>
      <c r="E1048" s="216"/>
      <c r="F1048" s="217" t="s">
        <v>58</v>
      </c>
      <c r="G1048" s="217" t="s">
        <v>58</v>
      </c>
      <c r="H1048" s="217" t="s">
        <v>58</v>
      </c>
      <c r="I1048" s="217" t="s">
        <v>58</v>
      </c>
      <c r="J1048" s="217" t="s">
        <v>58</v>
      </c>
      <c r="K1048" s="217" t="s">
        <v>58</v>
      </c>
      <c r="L1048" s="217"/>
    </row>
    <row r="1049" spans="1:12">
      <c r="A1049" s="212"/>
      <c r="B1049" s="213"/>
      <c r="C1049" s="214" t="s">
        <v>58</v>
      </c>
      <c r="D1049" s="215" t="s">
        <v>58</v>
      </c>
      <c r="E1049" s="216"/>
      <c r="F1049" s="217" t="s">
        <v>58</v>
      </c>
      <c r="G1049" s="217" t="s">
        <v>58</v>
      </c>
      <c r="H1049" s="217" t="s">
        <v>58</v>
      </c>
      <c r="I1049" s="217" t="s">
        <v>58</v>
      </c>
      <c r="J1049" s="217" t="s">
        <v>58</v>
      </c>
      <c r="K1049" s="217" t="s">
        <v>58</v>
      </c>
      <c r="L1049" s="217"/>
    </row>
    <row r="1050" spans="1:12">
      <c r="A1050" s="212"/>
      <c r="B1050" s="213"/>
      <c r="C1050" s="214" t="s">
        <v>58</v>
      </c>
      <c r="D1050" s="215" t="s">
        <v>58</v>
      </c>
      <c r="E1050" s="216"/>
      <c r="F1050" s="217" t="s">
        <v>58</v>
      </c>
      <c r="G1050" s="217" t="s">
        <v>58</v>
      </c>
      <c r="H1050" s="217" t="s">
        <v>58</v>
      </c>
      <c r="I1050" s="217" t="s">
        <v>58</v>
      </c>
      <c r="J1050" s="217" t="s">
        <v>58</v>
      </c>
      <c r="K1050" s="217" t="s">
        <v>58</v>
      </c>
      <c r="L1050" s="217"/>
    </row>
    <row r="1051" spans="1:12">
      <c r="A1051" s="212"/>
      <c r="B1051" s="213"/>
      <c r="C1051" s="214" t="s">
        <v>58</v>
      </c>
      <c r="D1051" s="215" t="s">
        <v>58</v>
      </c>
      <c r="E1051" s="216"/>
      <c r="F1051" s="217" t="s">
        <v>58</v>
      </c>
      <c r="G1051" s="217" t="s">
        <v>58</v>
      </c>
      <c r="H1051" s="217" t="s">
        <v>58</v>
      </c>
      <c r="I1051" s="217" t="s">
        <v>58</v>
      </c>
      <c r="J1051" s="217" t="s">
        <v>58</v>
      </c>
      <c r="K1051" s="217" t="s">
        <v>58</v>
      </c>
      <c r="L1051" s="217"/>
    </row>
    <row r="1052" spans="1:12">
      <c r="A1052" s="212"/>
      <c r="B1052" s="213"/>
      <c r="C1052" s="214" t="s">
        <v>58</v>
      </c>
      <c r="D1052" s="215" t="s">
        <v>58</v>
      </c>
      <c r="E1052" s="216"/>
      <c r="F1052" s="217" t="s">
        <v>58</v>
      </c>
      <c r="G1052" s="217" t="s">
        <v>58</v>
      </c>
      <c r="H1052" s="217" t="s">
        <v>58</v>
      </c>
      <c r="I1052" s="217" t="s">
        <v>58</v>
      </c>
      <c r="J1052" s="217" t="s">
        <v>58</v>
      </c>
      <c r="K1052" s="217" t="s">
        <v>58</v>
      </c>
      <c r="L1052" s="217"/>
    </row>
    <row r="1053" spans="1:12">
      <c r="A1053" s="212"/>
      <c r="B1053" s="213"/>
      <c r="C1053" s="214" t="s">
        <v>58</v>
      </c>
      <c r="D1053" s="215" t="s">
        <v>58</v>
      </c>
      <c r="E1053" s="216"/>
      <c r="F1053" s="217" t="s">
        <v>58</v>
      </c>
      <c r="G1053" s="217" t="s">
        <v>58</v>
      </c>
      <c r="H1053" s="217" t="s">
        <v>58</v>
      </c>
      <c r="I1053" s="217" t="s">
        <v>58</v>
      </c>
      <c r="J1053" s="217" t="s">
        <v>58</v>
      </c>
      <c r="K1053" s="217" t="s">
        <v>58</v>
      </c>
      <c r="L1053" s="217"/>
    </row>
    <row r="1054" spans="1:12">
      <c r="A1054" s="212"/>
      <c r="B1054" s="213"/>
      <c r="C1054" s="214" t="s">
        <v>58</v>
      </c>
      <c r="D1054" s="215" t="s">
        <v>58</v>
      </c>
      <c r="E1054" s="216"/>
      <c r="F1054" s="217" t="s">
        <v>58</v>
      </c>
      <c r="G1054" s="217" t="s">
        <v>58</v>
      </c>
      <c r="H1054" s="217" t="s">
        <v>58</v>
      </c>
      <c r="I1054" s="217" t="s">
        <v>58</v>
      </c>
      <c r="J1054" s="217" t="s">
        <v>58</v>
      </c>
      <c r="K1054" s="217" t="s">
        <v>58</v>
      </c>
      <c r="L1054" s="217"/>
    </row>
    <row r="1055" spans="1:12">
      <c r="A1055" s="212"/>
      <c r="B1055" s="213"/>
      <c r="C1055" s="214" t="s">
        <v>58</v>
      </c>
      <c r="D1055" s="215" t="s">
        <v>58</v>
      </c>
      <c r="E1055" s="216"/>
      <c r="F1055" s="217" t="s">
        <v>58</v>
      </c>
      <c r="G1055" s="217" t="s">
        <v>58</v>
      </c>
      <c r="H1055" s="217" t="s">
        <v>58</v>
      </c>
      <c r="I1055" s="217" t="s">
        <v>58</v>
      </c>
      <c r="J1055" s="217" t="s">
        <v>58</v>
      </c>
      <c r="K1055" s="217" t="s">
        <v>58</v>
      </c>
      <c r="L1055" s="217"/>
    </row>
    <row r="1056" spans="1:12">
      <c r="A1056" s="212"/>
      <c r="B1056" s="213"/>
      <c r="C1056" s="214" t="s">
        <v>58</v>
      </c>
      <c r="D1056" s="215" t="s">
        <v>58</v>
      </c>
      <c r="E1056" s="216"/>
      <c r="F1056" s="217" t="s">
        <v>58</v>
      </c>
      <c r="G1056" s="217" t="s">
        <v>58</v>
      </c>
      <c r="H1056" s="217" t="s">
        <v>58</v>
      </c>
      <c r="I1056" s="217" t="s">
        <v>58</v>
      </c>
      <c r="J1056" s="217" t="s">
        <v>58</v>
      </c>
      <c r="K1056" s="217" t="s">
        <v>58</v>
      </c>
      <c r="L1056" s="217"/>
    </row>
    <row r="1057" spans="1:12">
      <c r="A1057" s="212"/>
      <c r="B1057" s="213"/>
      <c r="C1057" s="214" t="s">
        <v>58</v>
      </c>
      <c r="D1057" s="215" t="s">
        <v>58</v>
      </c>
      <c r="E1057" s="216"/>
      <c r="F1057" s="217" t="s">
        <v>58</v>
      </c>
      <c r="G1057" s="217" t="s">
        <v>58</v>
      </c>
      <c r="H1057" s="217" t="s">
        <v>58</v>
      </c>
      <c r="I1057" s="217" t="s">
        <v>58</v>
      </c>
      <c r="J1057" s="217" t="s">
        <v>58</v>
      </c>
      <c r="K1057" s="217" t="s">
        <v>58</v>
      </c>
      <c r="L1057" s="217"/>
    </row>
    <row r="1058" spans="1:12">
      <c r="A1058" s="212"/>
      <c r="B1058" s="213"/>
      <c r="C1058" s="214" t="s">
        <v>58</v>
      </c>
      <c r="D1058" s="215" t="s">
        <v>58</v>
      </c>
      <c r="E1058" s="216"/>
      <c r="F1058" s="217" t="s">
        <v>58</v>
      </c>
      <c r="G1058" s="217" t="s">
        <v>58</v>
      </c>
      <c r="H1058" s="217" t="s">
        <v>58</v>
      </c>
      <c r="I1058" s="217" t="s">
        <v>58</v>
      </c>
      <c r="J1058" s="217" t="s">
        <v>58</v>
      </c>
      <c r="K1058" s="217" t="s">
        <v>58</v>
      </c>
      <c r="L1058" s="217"/>
    </row>
    <row r="1059" spans="1:12">
      <c r="A1059" s="212"/>
      <c r="B1059" s="213"/>
      <c r="C1059" s="214" t="s">
        <v>58</v>
      </c>
      <c r="D1059" s="215" t="s">
        <v>58</v>
      </c>
      <c r="E1059" s="216"/>
      <c r="F1059" s="217" t="s">
        <v>58</v>
      </c>
      <c r="G1059" s="217" t="s">
        <v>58</v>
      </c>
      <c r="H1059" s="217" t="s">
        <v>58</v>
      </c>
      <c r="I1059" s="217" t="s">
        <v>58</v>
      </c>
      <c r="J1059" s="217" t="s">
        <v>58</v>
      </c>
      <c r="K1059" s="217" t="s">
        <v>58</v>
      </c>
      <c r="L1059" s="217"/>
    </row>
    <row r="1060" spans="1:12">
      <c r="A1060" s="212"/>
      <c r="B1060" s="213"/>
      <c r="C1060" s="214" t="s">
        <v>58</v>
      </c>
      <c r="D1060" s="215" t="s">
        <v>58</v>
      </c>
      <c r="E1060" s="216"/>
      <c r="F1060" s="217" t="s">
        <v>58</v>
      </c>
      <c r="G1060" s="217" t="s">
        <v>58</v>
      </c>
      <c r="H1060" s="217" t="s">
        <v>58</v>
      </c>
      <c r="I1060" s="217" t="s">
        <v>58</v>
      </c>
      <c r="J1060" s="217" t="s">
        <v>58</v>
      </c>
      <c r="K1060" s="217" t="s">
        <v>58</v>
      </c>
      <c r="L1060" s="217"/>
    </row>
    <row r="1061" spans="1:12">
      <c r="A1061" s="212"/>
      <c r="B1061" s="213"/>
      <c r="C1061" s="214" t="s">
        <v>58</v>
      </c>
      <c r="D1061" s="215" t="s">
        <v>58</v>
      </c>
      <c r="E1061" s="216"/>
      <c r="F1061" s="217" t="s">
        <v>58</v>
      </c>
      <c r="G1061" s="217" t="s">
        <v>58</v>
      </c>
      <c r="H1061" s="217" t="s">
        <v>58</v>
      </c>
      <c r="I1061" s="217" t="s">
        <v>58</v>
      </c>
      <c r="J1061" s="217" t="s">
        <v>58</v>
      </c>
      <c r="K1061" s="217" t="s">
        <v>58</v>
      </c>
      <c r="L1061" s="217"/>
    </row>
    <row r="1062" spans="1:12">
      <c r="A1062" s="212"/>
      <c r="B1062" s="213"/>
      <c r="C1062" s="214" t="s">
        <v>58</v>
      </c>
      <c r="D1062" s="215" t="s">
        <v>58</v>
      </c>
      <c r="E1062" s="216"/>
      <c r="F1062" s="217" t="s">
        <v>58</v>
      </c>
      <c r="G1062" s="217" t="s">
        <v>58</v>
      </c>
      <c r="H1062" s="217" t="s">
        <v>58</v>
      </c>
      <c r="I1062" s="217" t="s">
        <v>58</v>
      </c>
      <c r="J1062" s="217" t="s">
        <v>58</v>
      </c>
      <c r="K1062" s="217" t="s">
        <v>58</v>
      </c>
      <c r="L1062" s="217"/>
    </row>
    <row r="1063" spans="1:12">
      <c r="A1063" s="212"/>
      <c r="B1063" s="213"/>
      <c r="C1063" s="214" t="s">
        <v>58</v>
      </c>
      <c r="D1063" s="215" t="s">
        <v>58</v>
      </c>
      <c r="E1063" s="216"/>
      <c r="F1063" s="217" t="s">
        <v>58</v>
      </c>
      <c r="G1063" s="217" t="s">
        <v>58</v>
      </c>
      <c r="H1063" s="217" t="s">
        <v>58</v>
      </c>
      <c r="I1063" s="217" t="s">
        <v>58</v>
      </c>
      <c r="J1063" s="217" t="s">
        <v>58</v>
      </c>
      <c r="K1063" s="217" t="s">
        <v>58</v>
      </c>
      <c r="L1063" s="217"/>
    </row>
    <row r="1064" spans="1:12">
      <c r="A1064" s="212"/>
      <c r="B1064" s="213"/>
      <c r="C1064" s="214" t="s">
        <v>58</v>
      </c>
      <c r="D1064" s="215" t="s">
        <v>58</v>
      </c>
      <c r="E1064" s="216"/>
      <c r="F1064" s="217" t="s">
        <v>58</v>
      </c>
      <c r="G1064" s="217" t="s">
        <v>58</v>
      </c>
      <c r="H1064" s="217" t="s">
        <v>58</v>
      </c>
      <c r="I1064" s="217" t="s">
        <v>58</v>
      </c>
      <c r="J1064" s="217" t="s">
        <v>58</v>
      </c>
      <c r="K1064" s="217" t="s">
        <v>58</v>
      </c>
      <c r="L1064" s="217"/>
    </row>
    <row r="1065" spans="1:12">
      <c r="A1065" s="212"/>
      <c r="B1065" s="213"/>
      <c r="C1065" s="214" t="s">
        <v>58</v>
      </c>
      <c r="D1065" s="215" t="s">
        <v>58</v>
      </c>
      <c r="E1065" s="216"/>
      <c r="F1065" s="217" t="s">
        <v>58</v>
      </c>
      <c r="G1065" s="217" t="s">
        <v>58</v>
      </c>
      <c r="H1065" s="217" t="s">
        <v>58</v>
      </c>
      <c r="I1065" s="217" t="s">
        <v>58</v>
      </c>
      <c r="J1065" s="217" t="s">
        <v>58</v>
      </c>
      <c r="K1065" s="217" t="s">
        <v>58</v>
      </c>
      <c r="L1065" s="217"/>
    </row>
    <row r="1066" spans="1:12">
      <c r="A1066" s="212"/>
      <c r="B1066" s="213"/>
      <c r="C1066" s="214" t="s">
        <v>58</v>
      </c>
      <c r="D1066" s="215" t="s">
        <v>58</v>
      </c>
      <c r="E1066" s="216"/>
      <c r="F1066" s="217" t="s">
        <v>58</v>
      </c>
      <c r="G1066" s="217" t="s">
        <v>58</v>
      </c>
      <c r="H1066" s="217" t="s">
        <v>58</v>
      </c>
      <c r="I1066" s="217" t="s">
        <v>58</v>
      </c>
      <c r="J1066" s="217" t="s">
        <v>58</v>
      </c>
      <c r="K1066" s="217" t="s">
        <v>58</v>
      </c>
      <c r="L1066" s="217"/>
    </row>
    <row r="1067" spans="1:12">
      <c r="A1067" s="212"/>
      <c r="B1067" s="213"/>
      <c r="C1067" s="214" t="s">
        <v>58</v>
      </c>
      <c r="D1067" s="215" t="s">
        <v>58</v>
      </c>
      <c r="E1067" s="216"/>
      <c r="F1067" s="217" t="s">
        <v>58</v>
      </c>
      <c r="G1067" s="217" t="s">
        <v>58</v>
      </c>
      <c r="H1067" s="217" t="s">
        <v>58</v>
      </c>
      <c r="I1067" s="217" t="s">
        <v>58</v>
      </c>
      <c r="J1067" s="217" t="s">
        <v>58</v>
      </c>
      <c r="K1067" s="217" t="s">
        <v>58</v>
      </c>
      <c r="L1067" s="217"/>
    </row>
    <row r="1068" spans="1:12">
      <c r="A1068" s="212"/>
      <c r="B1068" s="213"/>
      <c r="C1068" s="214" t="s">
        <v>58</v>
      </c>
      <c r="D1068" s="215" t="s">
        <v>58</v>
      </c>
      <c r="E1068" s="216"/>
      <c r="F1068" s="217" t="s">
        <v>58</v>
      </c>
      <c r="G1068" s="217" t="s">
        <v>58</v>
      </c>
      <c r="H1068" s="217" t="s">
        <v>58</v>
      </c>
      <c r="I1068" s="217" t="s">
        <v>58</v>
      </c>
      <c r="J1068" s="217" t="s">
        <v>58</v>
      </c>
      <c r="K1068" s="217" t="s">
        <v>58</v>
      </c>
      <c r="L1068" s="217"/>
    </row>
    <row r="1069" spans="1:12">
      <c r="A1069" s="212"/>
      <c r="B1069" s="213"/>
      <c r="C1069" s="214" t="s">
        <v>58</v>
      </c>
      <c r="D1069" s="215" t="s">
        <v>58</v>
      </c>
      <c r="E1069" s="216"/>
      <c r="F1069" s="217" t="s">
        <v>58</v>
      </c>
      <c r="G1069" s="217" t="s">
        <v>58</v>
      </c>
      <c r="H1069" s="217" t="s">
        <v>58</v>
      </c>
      <c r="I1069" s="217" t="s">
        <v>58</v>
      </c>
      <c r="J1069" s="217" t="s">
        <v>58</v>
      </c>
      <c r="K1069" s="217" t="s">
        <v>58</v>
      </c>
      <c r="L1069" s="217"/>
    </row>
    <row r="1070" spans="1:12">
      <c r="A1070" s="212"/>
      <c r="B1070" s="213"/>
      <c r="C1070" s="214" t="s">
        <v>58</v>
      </c>
      <c r="D1070" s="215" t="s">
        <v>58</v>
      </c>
      <c r="E1070" s="216"/>
      <c r="F1070" s="217" t="s">
        <v>58</v>
      </c>
      <c r="G1070" s="217" t="s">
        <v>58</v>
      </c>
      <c r="H1070" s="217" t="s">
        <v>58</v>
      </c>
      <c r="I1070" s="217" t="s">
        <v>58</v>
      </c>
      <c r="J1070" s="217" t="s">
        <v>58</v>
      </c>
      <c r="K1070" s="217" t="s">
        <v>58</v>
      </c>
      <c r="L1070" s="217"/>
    </row>
    <row r="1071" spans="1:12">
      <c r="A1071" s="212"/>
      <c r="B1071" s="213"/>
      <c r="C1071" s="214" t="s">
        <v>58</v>
      </c>
      <c r="D1071" s="215" t="s">
        <v>58</v>
      </c>
      <c r="E1071" s="216"/>
      <c r="F1071" s="217" t="s">
        <v>58</v>
      </c>
      <c r="G1071" s="217" t="s">
        <v>58</v>
      </c>
      <c r="H1071" s="217" t="s">
        <v>58</v>
      </c>
      <c r="I1071" s="217" t="s">
        <v>58</v>
      </c>
      <c r="J1071" s="217" t="s">
        <v>58</v>
      </c>
      <c r="K1071" s="217" t="s">
        <v>58</v>
      </c>
      <c r="L1071" s="217"/>
    </row>
    <row r="1072" spans="1:12">
      <c r="A1072" s="212"/>
      <c r="B1072" s="213"/>
      <c r="C1072" s="214" t="s">
        <v>58</v>
      </c>
      <c r="D1072" s="215" t="s">
        <v>58</v>
      </c>
      <c r="E1072" s="216"/>
      <c r="F1072" s="217" t="s">
        <v>58</v>
      </c>
      <c r="G1072" s="217" t="s">
        <v>58</v>
      </c>
      <c r="H1072" s="217" t="s">
        <v>58</v>
      </c>
      <c r="I1072" s="217" t="s">
        <v>58</v>
      </c>
      <c r="J1072" s="217" t="s">
        <v>58</v>
      </c>
      <c r="K1072" s="217" t="s">
        <v>58</v>
      </c>
      <c r="L1072" s="217"/>
    </row>
    <row r="1073" spans="1:12">
      <c r="A1073" s="212"/>
      <c r="B1073" s="213"/>
      <c r="C1073" s="214" t="s">
        <v>58</v>
      </c>
      <c r="D1073" s="215" t="s">
        <v>58</v>
      </c>
      <c r="E1073" s="216"/>
      <c r="F1073" s="217" t="s">
        <v>58</v>
      </c>
      <c r="G1073" s="217" t="s">
        <v>58</v>
      </c>
      <c r="H1073" s="217" t="s">
        <v>58</v>
      </c>
      <c r="I1073" s="217" t="s">
        <v>58</v>
      </c>
      <c r="J1073" s="217" t="s">
        <v>58</v>
      </c>
      <c r="K1073" s="217" t="s">
        <v>58</v>
      </c>
      <c r="L1073" s="217"/>
    </row>
    <row r="1074" spans="1:12">
      <c r="A1074" s="212"/>
      <c r="B1074" s="213"/>
      <c r="C1074" s="214" t="s">
        <v>58</v>
      </c>
      <c r="D1074" s="215" t="s">
        <v>58</v>
      </c>
      <c r="E1074" s="216"/>
      <c r="F1074" s="217" t="s">
        <v>58</v>
      </c>
      <c r="G1074" s="217" t="s">
        <v>58</v>
      </c>
      <c r="H1074" s="217" t="s">
        <v>58</v>
      </c>
      <c r="I1074" s="217" t="s">
        <v>58</v>
      </c>
      <c r="J1074" s="217" t="s">
        <v>58</v>
      </c>
      <c r="K1074" s="217" t="s">
        <v>58</v>
      </c>
      <c r="L1074" s="217"/>
    </row>
    <row r="1075" spans="1:12">
      <c r="A1075" s="212"/>
      <c r="B1075" s="213"/>
      <c r="C1075" s="214" t="s">
        <v>58</v>
      </c>
      <c r="D1075" s="215" t="s">
        <v>58</v>
      </c>
      <c r="E1075" s="216"/>
      <c r="F1075" s="217" t="s">
        <v>58</v>
      </c>
      <c r="G1075" s="217" t="s">
        <v>58</v>
      </c>
      <c r="H1075" s="217" t="s">
        <v>58</v>
      </c>
      <c r="I1075" s="217" t="s">
        <v>58</v>
      </c>
      <c r="J1075" s="217" t="s">
        <v>58</v>
      </c>
      <c r="K1075" s="217" t="s">
        <v>58</v>
      </c>
      <c r="L1075" s="217"/>
    </row>
    <row r="1076" spans="1:12">
      <c r="A1076" s="212"/>
      <c r="B1076" s="213"/>
      <c r="C1076" s="214" t="s">
        <v>58</v>
      </c>
      <c r="D1076" s="215" t="s">
        <v>58</v>
      </c>
      <c r="E1076" s="216"/>
      <c r="F1076" s="217" t="s">
        <v>58</v>
      </c>
      <c r="G1076" s="217" t="s">
        <v>58</v>
      </c>
      <c r="H1076" s="217" t="s">
        <v>58</v>
      </c>
      <c r="I1076" s="217" t="s">
        <v>58</v>
      </c>
      <c r="J1076" s="217" t="s">
        <v>58</v>
      </c>
      <c r="K1076" s="217" t="s">
        <v>58</v>
      </c>
      <c r="L1076" s="217"/>
    </row>
    <row r="1077" spans="1:12">
      <c r="A1077" s="212"/>
      <c r="B1077" s="213"/>
      <c r="C1077" s="214" t="s">
        <v>58</v>
      </c>
      <c r="D1077" s="215" t="s">
        <v>58</v>
      </c>
      <c r="E1077" s="216"/>
      <c r="F1077" s="217" t="s">
        <v>58</v>
      </c>
      <c r="G1077" s="217" t="s">
        <v>58</v>
      </c>
      <c r="H1077" s="217" t="s">
        <v>58</v>
      </c>
      <c r="I1077" s="217" t="s">
        <v>58</v>
      </c>
      <c r="J1077" s="217" t="s">
        <v>58</v>
      </c>
      <c r="K1077" s="217" t="s">
        <v>58</v>
      </c>
      <c r="L1077" s="217"/>
    </row>
    <row r="1078" spans="1:12">
      <c r="A1078" s="212"/>
      <c r="B1078" s="213"/>
      <c r="C1078" s="214" t="s">
        <v>58</v>
      </c>
      <c r="D1078" s="215" t="s">
        <v>58</v>
      </c>
      <c r="E1078" s="216"/>
      <c r="F1078" s="217" t="s">
        <v>58</v>
      </c>
      <c r="G1078" s="217" t="s">
        <v>58</v>
      </c>
      <c r="H1078" s="217" t="s">
        <v>58</v>
      </c>
      <c r="I1078" s="217" t="s">
        <v>58</v>
      </c>
      <c r="J1078" s="217" t="s">
        <v>58</v>
      </c>
      <c r="K1078" s="217" t="s">
        <v>58</v>
      </c>
      <c r="L1078" s="217"/>
    </row>
    <row r="1079" spans="1:12">
      <c r="A1079" s="212"/>
      <c r="B1079" s="213"/>
      <c r="C1079" s="214" t="s">
        <v>58</v>
      </c>
      <c r="D1079" s="215" t="s">
        <v>58</v>
      </c>
      <c r="E1079" s="216"/>
      <c r="F1079" s="217" t="s">
        <v>58</v>
      </c>
      <c r="G1079" s="217" t="s">
        <v>58</v>
      </c>
      <c r="H1079" s="217" t="s">
        <v>58</v>
      </c>
      <c r="I1079" s="217" t="s">
        <v>58</v>
      </c>
      <c r="J1079" s="217" t="s">
        <v>58</v>
      </c>
      <c r="K1079" s="217" t="s">
        <v>58</v>
      </c>
      <c r="L1079" s="217"/>
    </row>
    <row r="1080" spans="1:12">
      <c r="A1080" s="212"/>
      <c r="B1080" s="213"/>
      <c r="C1080" s="214" t="s">
        <v>58</v>
      </c>
      <c r="D1080" s="215" t="s">
        <v>58</v>
      </c>
      <c r="E1080" s="216"/>
      <c r="F1080" s="217" t="s">
        <v>58</v>
      </c>
      <c r="G1080" s="217" t="s">
        <v>58</v>
      </c>
      <c r="H1080" s="217" t="s">
        <v>58</v>
      </c>
      <c r="I1080" s="217" t="s">
        <v>58</v>
      </c>
      <c r="J1080" s="217" t="s">
        <v>58</v>
      </c>
      <c r="K1080" s="217" t="s">
        <v>58</v>
      </c>
      <c r="L1080" s="217"/>
    </row>
    <row r="1081" spans="1:12">
      <c r="A1081" s="212"/>
      <c r="B1081" s="213"/>
      <c r="C1081" s="214" t="s">
        <v>58</v>
      </c>
      <c r="D1081" s="215" t="s">
        <v>58</v>
      </c>
      <c r="E1081" s="216"/>
      <c r="F1081" s="217" t="s">
        <v>58</v>
      </c>
      <c r="G1081" s="217" t="s">
        <v>58</v>
      </c>
      <c r="H1081" s="217" t="s">
        <v>58</v>
      </c>
      <c r="I1081" s="217" t="s">
        <v>58</v>
      </c>
      <c r="J1081" s="217" t="s">
        <v>58</v>
      </c>
      <c r="K1081" s="217" t="s">
        <v>58</v>
      </c>
      <c r="L1081" s="217"/>
    </row>
    <row r="1082" spans="1:12">
      <c r="A1082" s="212"/>
      <c r="B1082" s="213"/>
      <c r="C1082" s="214" t="s">
        <v>58</v>
      </c>
      <c r="D1082" s="215" t="s">
        <v>58</v>
      </c>
      <c r="E1082" s="216"/>
      <c r="F1082" s="217" t="s">
        <v>58</v>
      </c>
      <c r="G1082" s="217" t="s">
        <v>58</v>
      </c>
      <c r="H1082" s="217" t="s">
        <v>58</v>
      </c>
      <c r="I1082" s="217" t="s">
        <v>58</v>
      </c>
      <c r="J1082" s="217" t="s">
        <v>58</v>
      </c>
      <c r="K1082" s="217" t="s">
        <v>58</v>
      </c>
      <c r="L1082" s="217"/>
    </row>
    <row r="1083" spans="1:12">
      <c r="A1083" s="212"/>
      <c r="B1083" s="213"/>
      <c r="C1083" s="214" t="s">
        <v>58</v>
      </c>
      <c r="D1083" s="215" t="s">
        <v>58</v>
      </c>
      <c r="E1083" s="216"/>
      <c r="F1083" s="217" t="s">
        <v>58</v>
      </c>
      <c r="G1083" s="217" t="s">
        <v>58</v>
      </c>
      <c r="H1083" s="217" t="s">
        <v>58</v>
      </c>
      <c r="I1083" s="217" t="s">
        <v>58</v>
      </c>
      <c r="J1083" s="217" t="s">
        <v>58</v>
      </c>
      <c r="K1083" s="217" t="s">
        <v>58</v>
      </c>
      <c r="L1083" s="217"/>
    </row>
    <row r="1084" spans="1:12">
      <c r="A1084" s="212"/>
      <c r="B1084" s="213"/>
      <c r="C1084" s="214" t="s">
        <v>58</v>
      </c>
      <c r="D1084" s="215" t="s">
        <v>58</v>
      </c>
      <c r="E1084" s="216"/>
      <c r="F1084" s="217" t="s">
        <v>58</v>
      </c>
      <c r="G1084" s="217" t="s">
        <v>58</v>
      </c>
      <c r="H1084" s="217" t="s">
        <v>58</v>
      </c>
      <c r="I1084" s="217" t="s">
        <v>58</v>
      </c>
      <c r="J1084" s="217" t="s">
        <v>58</v>
      </c>
      <c r="K1084" s="217" t="s">
        <v>58</v>
      </c>
      <c r="L1084" s="217"/>
    </row>
    <row r="1085" spans="1:12">
      <c r="A1085" s="212"/>
      <c r="B1085" s="213"/>
      <c r="C1085" s="214" t="s">
        <v>58</v>
      </c>
      <c r="D1085" s="215" t="s">
        <v>58</v>
      </c>
      <c r="E1085" s="216"/>
      <c r="F1085" s="217" t="s">
        <v>58</v>
      </c>
      <c r="G1085" s="217" t="s">
        <v>58</v>
      </c>
      <c r="H1085" s="217" t="s">
        <v>58</v>
      </c>
      <c r="I1085" s="217" t="s">
        <v>58</v>
      </c>
      <c r="J1085" s="217" t="s">
        <v>58</v>
      </c>
      <c r="K1085" s="217" t="s">
        <v>58</v>
      </c>
      <c r="L1085" s="217"/>
    </row>
    <row r="1086" spans="1:12">
      <c r="A1086" s="212"/>
      <c r="B1086" s="213"/>
      <c r="C1086" s="214" t="s">
        <v>58</v>
      </c>
      <c r="D1086" s="215" t="s">
        <v>58</v>
      </c>
      <c r="E1086" s="216"/>
      <c r="F1086" s="217" t="s">
        <v>58</v>
      </c>
      <c r="G1086" s="217" t="s">
        <v>58</v>
      </c>
      <c r="H1086" s="217" t="s">
        <v>58</v>
      </c>
      <c r="I1086" s="217" t="s">
        <v>58</v>
      </c>
      <c r="J1086" s="217" t="s">
        <v>58</v>
      </c>
      <c r="K1086" s="217" t="s">
        <v>58</v>
      </c>
      <c r="L1086" s="217"/>
    </row>
    <row r="1087" spans="1:12">
      <c r="A1087" s="212"/>
      <c r="B1087" s="213"/>
      <c r="C1087" s="214" t="s">
        <v>58</v>
      </c>
      <c r="D1087" s="215" t="s">
        <v>58</v>
      </c>
      <c r="E1087" s="216"/>
      <c r="F1087" s="217" t="s">
        <v>58</v>
      </c>
      <c r="G1087" s="217" t="s">
        <v>58</v>
      </c>
      <c r="H1087" s="217" t="s">
        <v>58</v>
      </c>
      <c r="I1087" s="217" t="s">
        <v>58</v>
      </c>
      <c r="J1087" s="217" t="s">
        <v>58</v>
      </c>
      <c r="K1087" s="217" t="s">
        <v>58</v>
      </c>
      <c r="L1087" s="217"/>
    </row>
    <row r="1088" spans="1:12">
      <c r="A1088" s="212"/>
      <c r="B1088" s="213"/>
      <c r="C1088" s="214" t="s">
        <v>58</v>
      </c>
      <c r="D1088" s="215" t="s">
        <v>58</v>
      </c>
      <c r="E1088" s="216"/>
      <c r="F1088" s="217" t="s">
        <v>58</v>
      </c>
      <c r="G1088" s="217" t="s">
        <v>58</v>
      </c>
      <c r="H1088" s="217" t="s">
        <v>58</v>
      </c>
      <c r="I1088" s="217" t="s">
        <v>58</v>
      </c>
      <c r="J1088" s="217" t="s">
        <v>58</v>
      </c>
      <c r="K1088" s="217" t="s">
        <v>58</v>
      </c>
      <c r="L1088" s="217"/>
    </row>
    <row r="1089" spans="1:12">
      <c r="A1089" s="212"/>
      <c r="B1089" s="213"/>
      <c r="C1089" s="214" t="s">
        <v>58</v>
      </c>
      <c r="D1089" s="215" t="s">
        <v>58</v>
      </c>
      <c r="E1089" s="216"/>
      <c r="F1089" s="217" t="s">
        <v>58</v>
      </c>
      <c r="G1089" s="217" t="s">
        <v>58</v>
      </c>
      <c r="H1089" s="217" t="s">
        <v>58</v>
      </c>
      <c r="I1089" s="217" t="s">
        <v>58</v>
      </c>
      <c r="J1089" s="217" t="s">
        <v>58</v>
      </c>
      <c r="K1089" s="217" t="s">
        <v>58</v>
      </c>
      <c r="L1089" s="217"/>
    </row>
    <row r="1090" spans="1:12">
      <c r="A1090" s="212"/>
      <c r="B1090" s="213"/>
      <c r="C1090" s="214" t="s">
        <v>58</v>
      </c>
      <c r="D1090" s="215" t="s">
        <v>58</v>
      </c>
      <c r="E1090" s="216"/>
      <c r="F1090" s="217" t="s">
        <v>58</v>
      </c>
      <c r="G1090" s="217" t="s">
        <v>58</v>
      </c>
      <c r="H1090" s="217" t="s">
        <v>58</v>
      </c>
      <c r="I1090" s="217" t="s">
        <v>58</v>
      </c>
      <c r="J1090" s="217" t="s">
        <v>58</v>
      </c>
      <c r="K1090" s="217" t="s">
        <v>58</v>
      </c>
      <c r="L1090" s="217"/>
    </row>
    <row r="1091" spans="1:12">
      <c r="A1091" s="212"/>
      <c r="B1091" s="213"/>
      <c r="C1091" s="214" t="s">
        <v>58</v>
      </c>
      <c r="D1091" s="215" t="s">
        <v>58</v>
      </c>
      <c r="E1091" s="216"/>
      <c r="F1091" s="217" t="s">
        <v>58</v>
      </c>
      <c r="G1091" s="217" t="s">
        <v>58</v>
      </c>
      <c r="H1091" s="217" t="s">
        <v>58</v>
      </c>
      <c r="I1091" s="217" t="s">
        <v>58</v>
      </c>
      <c r="J1091" s="217" t="s">
        <v>58</v>
      </c>
      <c r="K1091" s="217" t="s">
        <v>58</v>
      </c>
      <c r="L1091" s="217"/>
    </row>
    <row r="1092" spans="1:12">
      <c r="A1092" s="212"/>
      <c r="B1092" s="213"/>
      <c r="C1092" s="214" t="s">
        <v>58</v>
      </c>
      <c r="D1092" s="215" t="s">
        <v>58</v>
      </c>
      <c r="E1092" s="216"/>
      <c r="F1092" s="217" t="s">
        <v>58</v>
      </c>
      <c r="G1092" s="217" t="s">
        <v>58</v>
      </c>
      <c r="H1092" s="217" t="s">
        <v>58</v>
      </c>
      <c r="I1092" s="217" t="s">
        <v>58</v>
      </c>
      <c r="J1092" s="217" t="s">
        <v>58</v>
      </c>
      <c r="K1092" s="217" t="s">
        <v>58</v>
      </c>
      <c r="L1092" s="217"/>
    </row>
    <row r="1093" spans="1:12">
      <c r="A1093" s="212"/>
      <c r="B1093" s="213"/>
      <c r="C1093" s="214" t="s">
        <v>58</v>
      </c>
      <c r="D1093" s="215" t="s">
        <v>58</v>
      </c>
      <c r="E1093" s="216"/>
      <c r="F1093" s="217" t="s">
        <v>58</v>
      </c>
      <c r="G1093" s="217" t="s">
        <v>58</v>
      </c>
      <c r="H1093" s="217" t="s">
        <v>58</v>
      </c>
      <c r="I1093" s="217" t="s">
        <v>58</v>
      </c>
      <c r="J1093" s="217" t="s">
        <v>58</v>
      </c>
      <c r="K1093" s="217" t="s">
        <v>58</v>
      </c>
      <c r="L1093" s="217"/>
    </row>
    <row r="1094" spans="1:12">
      <c r="A1094" s="212"/>
      <c r="B1094" s="213"/>
      <c r="C1094" s="214" t="s">
        <v>58</v>
      </c>
      <c r="D1094" s="215" t="s">
        <v>58</v>
      </c>
      <c r="E1094" s="216"/>
      <c r="F1094" s="217" t="s">
        <v>58</v>
      </c>
      <c r="G1094" s="217" t="s">
        <v>58</v>
      </c>
      <c r="H1094" s="217" t="s">
        <v>58</v>
      </c>
      <c r="I1094" s="217" t="s">
        <v>58</v>
      </c>
      <c r="J1094" s="217" t="s">
        <v>58</v>
      </c>
      <c r="K1094" s="217" t="s">
        <v>58</v>
      </c>
      <c r="L1094" s="217"/>
    </row>
    <row r="1095" spans="1:12">
      <c r="A1095" s="212"/>
      <c r="B1095" s="213"/>
      <c r="C1095" s="214" t="s">
        <v>58</v>
      </c>
      <c r="D1095" s="215" t="s">
        <v>58</v>
      </c>
      <c r="E1095" s="216"/>
      <c r="F1095" s="217" t="s">
        <v>58</v>
      </c>
      <c r="G1095" s="217" t="s">
        <v>58</v>
      </c>
      <c r="H1095" s="217" t="s">
        <v>58</v>
      </c>
      <c r="I1095" s="217" t="s">
        <v>58</v>
      </c>
      <c r="J1095" s="217" t="s">
        <v>58</v>
      </c>
      <c r="K1095" s="217" t="s">
        <v>58</v>
      </c>
      <c r="L1095" s="217"/>
    </row>
    <row r="1096" spans="1:12">
      <c r="A1096" s="212"/>
      <c r="B1096" s="213"/>
      <c r="C1096" s="214" t="s">
        <v>58</v>
      </c>
      <c r="D1096" s="215" t="s">
        <v>58</v>
      </c>
      <c r="E1096" s="216"/>
      <c r="F1096" s="217" t="s">
        <v>58</v>
      </c>
      <c r="G1096" s="217" t="s">
        <v>58</v>
      </c>
      <c r="H1096" s="217" t="s">
        <v>58</v>
      </c>
      <c r="I1096" s="217" t="s">
        <v>58</v>
      </c>
      <c r="J1096" s="217" t="s">
        <v>58</v>
      </c>
      <c r="K1096" s="217" t="s">
        <v>58</v>
      </c>
      <c r="L1096" s="217"/>
    </row>
    <row r="1097" spans="1:12">
      <c r="A1097" s="212"/>
      <c r="B1097" s="213"/>
      <c r="C1097" s="214" t="s">
        <v>58</v>
      </c>
      <c r="D1097" s="215" t="s">
        <v>58</v>
      </c>
      <c r="E1097" s="216"/>
      <c r="F1097" s="217" t="s">
        <v>58</v>
      </c>
      <c r="G1097" s="217" t="s">
        <v>58</v>
      </c>
      <c r="H1097" s="217" t="s">
        <v>58</v>
      </c>
      <c r="I1097" s="217" t="s">
        <v>58</v>
      </c>
      <c r="J1097" s="217" t="s">
        <v>58</v>
      </c>
      <c r="K1097" s="217" t="s">
        <v>58</v>
      </c>
      <c r="L1097" s="217"/>
    </row>
    <row r="1098" spans="1:12">
      <c r="A1098" s="212"/>
      <c r="B1098" s="213"/>
      <c r="C1098" s="214" t="s">
        <v>58</v>
      </c>
      <c r="D1098" s="215" t="s">
        <v>58</v>
      </c>
      <c r="E1098" s="216"/>
      <c r="F1098" s="217" t="s">
        <v>58</v>
      </c>
      <c r="G1098" s="217" t="s">
        <v>58</v>
      </c>
      <c r="H1098" s="217" t="s">
        <v>58</v>
      </c>
      <c r="I1098" s="217" t="s">
        <v>58</v>
      </c>
      <c r="J1098" s="217" t="s">
        <v>58</v>
      </c>
      <c r="K1098" s="217" t="s">
        <v>58</v>
      </c>
      <c r="L1098" s="217"/>
    </row>
    <row r="1099" spans="1:12">
      <c r="A1099" s="212"/>
      <c r="B1099" s="213"/>
      <c r="C1099" s="214" t="s">
        <v>58</v>
      </c>
      <c r="D1099" s="215" t="s">
        <v>58</v>
      </c>
      <c r="E1099" s="216"/>
      <c r="F1099" s="217" t="s">
        <v>58</v>
      </c>
      <c r="G1099" s="217" t="s">
        <v>58</v>
      </c>
      <c r="H1099" s="217" t="s">
        <v>58</v>
      </c>
      <c r="I1099" s="217" t="s">
        <v>58</v>
      </c>
      <c r="J1099" s="217" t="s">
        <v>58</v>
      </c>
      <c r="K1099" s="217" t="s">
        <v>58</v>
      </c>
      <c r="L1099" s="217"/>
    </row>
    <row r="1100" spans="1:12">
      <c r="A1100" s="212"/>
      <c r="B1100" s="213"/>
      <c r="C1100" s="214" t="s">
        <v>58</v>
      </c>
      <c r="D1100" s="215" t="s">
        <v>58</v>
      </c>
      <c r="E1100" s="216"/>
      <c r="F1100" s="217" t="s">
        <v>58</v>
      </c>
      <c r="G1100" s="217" t="s">
        <v>58</v>
      </c>
      <c r="H1100" s="217" t="s">
        <v>58</v>
      </c>
      <c r="I1100" s="217" t="s">
        <v>58</v>
      </c>
      <c r="J1100" s="217" t="s">
        <v>58</v>
      </c>
      <c r="K1100" s="217" t="s">
        <v>58</v>
      </c>
      <c r="L1100" s="217"/>
    </row>
    <row r="1101" spans="1:12">
      <c r="A1101" s="212"/>
      <c r="B1101" s="213"/>
      <c r="C1101" s="214" t="s">
        <v>58</v>
      </c>
      <c r="D1101" s="215" t="s">
        <v>58</v>
      </c>
      <c r="E1101" s="216"/>
      <c r="F1101" s="217" t="s">
        <v>58</v>
      </c>
      <c r="G1101" s="217" t="s">
        <v>58</v>
      </c>
      <c r="H1101" s="217" t="s">
        <v>58</v>
      </c>
      <c r="I1101" s="217" t="s">
        <v>58</v>
      </c>
      <c r="J1101" s="217" t="s">
        <v>58</v>
      </c>
      <c r="K1101" s="217" t="s">
        <v>58</v>
      </c>
      <c r="L1101" s="217"/>
    </row>
    <row r="1102" spans="1:12">
      <c r="A1102" s="212"/>
      <c r="B1102" s="213"/>
      <c r="C1102" s="214" t="s">
        <v>58</v>
      </c>
      <c r="D1102" s="215" t="s">
        <v>58</v>
      </c>
      <c r="E1102" s="216"/>
      <c r="F1102" s="217" t="s">
        <v>58</v>
      </c>
      <c r="G1102" s="217" t="s">
        <v>58</v>
      </c>
      <c r="H1102" s="217" t="s">
        <v>58</v>
      </c>
      <c r="I1102" s="217" t="s">
        <v>58</v>
      </c>
      <c r="J1102" s="217" t="s">
        <v>58</v>
      </c>
      <c r="K1102" s="217" t="s">
        <v>58</v>
      </c>
      <c r="L1102" s="217"/>
    </row>
    <row r="1103" spans="1:12">
      <c r="A1103" s="212"/>
      <c r="B1103" s="213"/>
      <c r="C1103" s="214" t="s">
        <v>58</v>
      </c>
      <c r="D1103" s="215" t="s">
        <v>58</v>
      </c>
      <c r="E1103" s="216"/>
      <c r="F1103" s="217" t="s">
        <v>58</v>
      </c>
      <c r="G1103" s="217" t="s">
        <v>58</v>
      </c>
      <c r="H1103" s="217" t="s">
        <v>58</v>
      </c>
      <c r="I1103" s="217" t="s">
        <v>58</v>
      </c>
      <c r="J1103" s="217" t="s">
        <v>58</v>
      </c>
      <c r="K1103" s="217" t="s">
        <v>58</v>
      </c>
      <c r="L1103" s="217"/>
    </row>
    <row r="1104" spans="1:12">
      <c r="A1104" s="212"/>
      <c r="B1104" s="213"/>
      <c r="C1104" s="214" t="s">
        <v>58</v>
      </c>
      <c r="D1104" s="215" t="s">
        <v>58</v>
      </c>
      <c r="E1104" s="216"/>
      <c r="F1104" s="217" t="s">
        <v>58</v>
      </c>
      <c r="G1104" s="217" t="s">
        <v>58</v>
      </c>
      <c r="H1104" s="217" t="s">
        <v>58</v>
      </c>
      <c r="I1104" s="217" t="s">
        <v>58</v>
      </c>
      <c r="J1104" s="217" t="s">
        <v>58</v>
      </c>
      <c r="K1104" s="217" t="s">
        <v>58</v>
      </c>
      <c r="L1104" s="217"/>
    </row>
    <row r="1105" spans="1:12">
      <c r="A1105" s="212"/>
      <c r="B1105" s="213"/>
      <c r="C1105" s="214" t="s">
        <v>58</v>
      </c>
      <c r="D1105" s="215" t="s">
        <v>58</v>
      </c>
      <c r="E1105" s="216"/>
      <c r="F1105" s="217" t="s">
        <v>58</v>
      </c>
      <c r="G1105" s="217" t="s">
        <v>58</v>
      </c>
      <c r="H1105" s="217" t="s">
        <v>58</v>
      </c>
      <c r="I1105" s="217" t="s">
        <v>58</v>
      </c>
      <c r="J1105" s="217" t="s">
        <v>58</v>
      </c>
      <c r="K1105" s="217" t="s">
        <v>58</v>
      </c>
      <c r="L1105" s="217"/>
    </row>
    <row r="1106" spans="1:12">
      <c r="A1106" s="212"/>
      <c r="B1106" s="213"/>
      <c r="C1106" s="214" t="s">
        <v>58</v>
      </c>
      <c r="D1106" s="215" t="s">
        <v>58</v>
      </c>
      <c r="E1106" s="216"/>
      <c r="F1106" s="217" t="s">
        <v>58</v>
      </c>
      <c r="G1106" s="217" t="s">
        <v>58</v>
      </c>
      <c r="H1106" s="217" t="s">
        <v>58</v>
      </c>
      <c r="I1106" s="217" t="s">
        <v>58</v>
      </c>
      <c r="J1106" s="217" t="s">
        <v>58</v>
      </c>
      <c r="K1106" s="217" t="s">
        <v>58</v>
      </c>
      <c r="L1106" s="217"/>
    </row>
    <row r="1107" spans="1:12">
      <c r="A1107" s="212"/>
      <c r="B1107" s="213"/>
      <c r="C1107" s="214" t="s">
        <v>58</v>
      </c>
      <c r="D1107" s="215" t="s">
        <v>58</v>
      </c>
      <c r="E1107" s="216"/>
      <c r="F1107" s="217" t="s">
        <v>58</v>
      </c>
      <c r="G1107" s="217" t="s">
        <v>58</v>
      </c>
      <c r="H1107" s="217" t="s">
        <v>58</v>
      </c>
      <c r="I1107" s="217" t="s">
        <v>58</v>
      </c>
      <c r="J1107" s="217" t="s">
        <v>58</v>
      </c>
      <c r="K1107" s="217" t="s">
        <v>58</v>
      </c>
      <c r="L1107" s="217"/>
    </row>
    <row r="1108" spans="1:12">
      <c r="A1108" s="212"/>
      <c r="B1108" s="213"/>
      <c r="C1108" s="214" t="s">
        <v>58</v>
      </c>
      <c r="D1108" s="215" t="s">
        <v>58</v>
      </c>
      <c r="E1108" s="216"/>
      <c r="F1108" s="217" t="s">
        <v>58</v>
      </c>
      <c r="G1108" s="217" t="s">
        <v>58</v>
      </c>
      <c r="H1108" s="217" t="s">
        <v>58</v>
      </c>
      <c r="I1108" s="217" t="s">
        <v>58</v>
      </c>
      <c r="J1108" s="217" t="s">
        <v>58</v>
      </c>
      <c r="K1108" s="217" t="s">
        <v>58</v>
      </c>
      <c r="L1108" s="217"/>
    </row>
    <row r="1109" spans="1:12">
      <c r="A1109" s="212"/>
      <c r="B1109" s="213"/>
      <c r="C1109" s="214" t="s">
        <v>58</v>
      </c>
      <c r="D1109" s="215" t="s">
        <v>58</v>
      </c>
      <c r="E1109" s="216"/>
      <c r="F1109" s="217" t="s">
        <v>58</v>
      </c>
      <c r="G1109" s="217" t="s">
        <v>58</v>
      </c>
      <c r="H1109" s="217" t="s">
        <v>58</v>
      </c>
      <c r="I1109" s="217" t="s">
        <v>58</v>
      </c>
      <c r="J1109" s="217" t="s">
        <v>58</v>
      </c>
      <c r="K1109" s="217" t="s">
        <v>58</v>
      </c>
      <c r="L1109" s="217"/>
    </row>
    <row r="1110" spans="1:12">
      <c r="A1110" s="212"/>
      <c r="B1110" s="213"/>
      <c r="C1110" s="214" t="s">
        <v>58</v>
      </c>
      <c r="D1110" s="215" t="s">
        <v>58</v>
      </c>
      <c r="E1110" s="216"/>
      <c r="F1110" s="217" t="s">
        <v>58</v>
      </c>
      <c r="G1110" s="217" t="s">
        <v>58</v>
      </c>
      <c r="H1110" s="217" t="s">
        <v>58</v>
      </c>
      <c r="I1110" s="217" t="s">
        <v>58</v>
      </c>
      <c r="J1110" s="217" t="s">
        <v>58</v>
      </c>
      <c r="K1110" s="217" t="s">
        <v>58</v>
      </c>
      <c r="L1110" s="217"/>
    </row>
    <row r="1111" spans="1:12">
      <c r="A1111" s="212"/>
      <c r="B1111" s="213"/>
      <c r="C1111" s="214" t="s">
        <v>58</v>
      </c>
      <c r="D1111" s="215" t="s">
        <v>58</v>
      </c>
      <c r="E1111" s="216"/>
      <c r="F1111" s="217" t="s">
        <v>58</v>
      </c>
      <c r="G1111" s="217" t="s">
        <v>58</v>
      </c>
      <c r="H1111" s="217" t="s">
        <v>58</v>
      </c>
      <c r="I1111" s="217" t="s">
        <v>58</v>
      </c>
      <c r="J1111" s="217" t="s">
        <v>58</v>
      </c>
      <c r="K1111" s="217" t="s">
        <v>58</v>
      </c>
      <c r="L1111" s="217"/>
    </row>
    <row r="1112" spans="1:12">
      <c r="A1112" s="212"/>
      <c r="B1112" s="213"/>
      <c r="C1112" s="214" t="s">
        <v>58</v>
      </c>
      <c r="D1112" s="215" t="s">
        <v>58</v>
      </c>
      <c r="E1112" s="216"/>
      <c r="F1112" s="217" t="s">
        <v>58</v>
      </c>
      <c r="G1112" s="217" t="s">
        <v>58</v>
      </c>
      <c r="H1112" s="217" t="s">
        <v>58</v>
      </c>
      <c r="I1112" s="217" t="s">
        <v>58</v>
      </c>
      <c r="J1112" s="217" t="s">
        <v>58</v>
      </c>
      <c r="K1112" s="217" t="s">
        <v>58</v>
      </c>
      <c r="L1112" s="217"/>
    </row>
    <row r="1113" spans="1:12">
      <c r="A1113" s="212"/>
      <c r="B1113" s="213"/>
      <c r="C1113" s="214" t="s">
        <v>58</v>
      </c>
      <c r="D1113" s="215" t="s">
        <v>58</v>
      </c>
      <c r="E1113" s="216"/>
      <c r="F1113" s="217" t="s">
        <v>58</v>
      </c>
      <c r="G1113" s="217" t="s">
        <v>58</v>
      </c>
      <c r="H1113" s="217" t="s">
        <v>58</v>
      </c>
      <c r="I1113" s="217" t="s">
        <v>58</v>
      </c>
      <c r="J1113" s="217" t="s">
        <v>58</v>
      </c>
      <c r="K1113" s="217" t="s">
        <v>58</v>
      </c>
      <c r="L1113" s="217"/>
    </row>
    <row r="1114" spans="1:12">
      <c r="A1114" s="212"/>
      <c r="B1114" s="213"/>
      <c r="C1114" s="214" t="s">
        <v>58</v>
      </c>
      <c r="D1114" s="215" t="s">
        <v>58</v>
      </c>
      <c r="E1114" s="216"/>
      <c r="F1114" s="217" t="s">
        <v>58</v>
      </c>
      <c r="G1114" s="217" t="s">
        <v>58</v>
      </c>
      <c r="H1114" s="217" t="s">
        <v>58</v>
      </c>
      <c r="I1114" s="217" t="s">
        <v>58</v>
      </c>
      <c r="J1114" s="217" t="s">
        <v>58</v>
      </c>
      <c r="K1114" s="217" t="s">
        <v>58</v>
      </c>
      <c r="L1114" s="217"/>
    </row>
    <row r="1115" spans="1:12">
      <c r="A1115" s="212"/>
      <c r="B1115" s="213"/>
      <c r="C1115" s="214" t="s">
        <v>58</v>
      </c>
      <c r="D1115" s="215" t="s">
        <v>58</v>
      </c>
      <c r="E1115" s="216"/>
      <c r="F1115" s="217" t="s">
        <v>58</v>
      </c>
      <c r="G1115" s="217" t="s">
        <v>58</v>
      </c>
      <c r="H1115" s="217" t="s">
        <v>58</v>
      </c>
      <c r="I1115" s="217" t="s">
        <v>58</v>
      </c>
      <c r="J1115" s="217" t="s">
        <v>58</v>
      </c>
      <c r="K1115" s="217" t="s">
        <v>58</v>
      </c>
      <c r="L1115" s="217"/>
    </row>
    <row r="1116" spans="1:12">
      <c r="A1116" s="212"/>
      <c r="B1116" s="213"/>
      <c r="C1116" s="214" t="s">
        <v>58</v>
      </c>
      <c r="D1116" s="215" t="s">
        <v>58</v>
      </c>
      <c r="E1116" s="216"/>
      <c r="F1116" s="217" t="s">
        <v>58</v>
      </c>
      <c r="G1116" s="217" t="s">
        <v>58</v>
      </c>
      <c r="H1116" s="217" t="s">
        <v>58</v>
      </c>
      <c r="I1116" s="217" t="s">
        <v>58</v>
      </c>
      <c r="J1116" s="217" t="s">
        <v>58</v>
      </c>
      <c r="K1116" s="217" t="s">
        <v>58</v>
      </c>
      <c r="L1116" s="217"/>
    </row>
    <row r="1117" spans="1:12">
      <c r="A1117" s="212"/>
      <c r="B1117" s="213"/>
      <c r="C1117" s="214" t="s">
        <v>58</v>
      </c>
      <c r="D1117" s="215" t="s">
        <v>58</v>
      </c>
      <c r="E1117" s="216"/>
      <c r="F1117" s="217" t="s">
        <v>58</v>
      </c>
      <c r="G1117" s="217" t="s">
        <v>58</v>
      </c>
      <c r="H1117" s="217" t="s">
        <v>58</v>
      </c>
      <c r="I1117" s="217" t="s">
        <v>58</v>
      </c>
      <c r="J1117" s="217" t="s">
        <v>58</v>
      </c>
      <c r="K1117" s="217" t="s">
        <v>58</v>
      </c>
      <c r="L1117" s="217"/>
    </row>
    <row r="1118" spans="1:12">
      <c r="A1118" s="212"/>
      <c r="B1118" s="213"/>
      <c r="C1118" s="214" t="s">
        <v>58</v>
      </c>
      <c r="D1118" s="215" t="s">
        <v>58</v>
      </c>
      <c r="E1118" s="216"/>
      <c r="F1118" s="217" t="s">
        <v>58</v>
      </c>
      <c r="G1118" s="217" t="s">
        <v>58</v>
      </c>
      <c r="H1118" s="217" t="s">
        <v>58</v>
      </c>
      <c r="I1118" s="217" t="s">
        <v>58</v>
      </c>
      <c r="J1118" s="217" t="s">
        <v>58</v>
      </c>
      <c r="K1118" s="217" t="s">
        <v>58</v>
      </c>
      <c r="L1118" s="217"/>
    </row>
    <row r="1119" spans="1:12">
      <c r="A1119" s="212"/>
      <c r="B1119" s="213"/>
      <c r="C1119" s="214" t="s">
        <v>58</v>
      </c>
      <c r="D1119" s="215" t="s">
        <v>58</v>
      </c>
      <c r="E1119" s="216"/>
      <c r="F1119" s="217" t="s">
        <v>58</v>
      </c>
      <c r="G1119" s="217" t="s">
        <v>58</v>
      </c>
      <c r="H1119" s="217" t="s">
        <v>58</v>
      </c>
      <c r="I1119" s="217" t="s">
        <v>58</v>
      </c>
      <c r="J1119" s="217" t="s">
        <v>58</v>
      </c>
      <c r="K1119" s="217" t="s">
        <v>58</v>
      </c>
      <c r="L1119" s="217"/>
    </row>
    <row r="1120" spans="1:12">
      <c r="A1120" s="212"/>
      <c r="B1120" s="213"/>
      <c r="C1120" s="214" t="s">
        <v>58</v>
      </c>
      <c r="D1120" s="215" t="s">
        <v>58</v>
      </c>
      <c r="E1120" s="216"/>
      <c r="F1120" s="217" t="s">
        <v>58</v>
      </c>
      <c r="G1120" s="217" t="s">
        <v>58</v>
      </c>
      <c r="H1120" s="217" t="s">
        <v>58</v>
      </c>
      <c r="I1120" s="217" t="s">
        <v>58</v>
      </c>
      <c r="J1120" s="217" t="s">
        <v>58</v>
      </c>
      <c r="K1120" s="217" t="s">
        <v>58</v>
      </c>
      <c r="L1120" s="217"/>
    </row>
    <row r="1121" spans="1:12">
      <c r="A1121" s="212"/>
      <c r="B1121" s="213"/>
      <c r="C1121" s="214" t="s">
        <v>58</v>
      </c>
      <c r="D1121" s="215" t="s">
        <v>58</v>
      </c>
      <c r="E1121" s="216"/>
      <c r="F1121" s="217" t="s">
        <v>58</v>
      </c>
      <c r="G1121" s="217" t="s">
        <v>58</v>
      </c>
      <c r="H1121" s="217" t="s">
        <v>58</v>
      </c>
      <c r="I1121" s="217" t="s">
        <v>58</v>
      </c>
      <c r="J1121" s="217" t="s">
        <v>58</v>
      </c>
      <c r="K1121" s="217" t="s">
        <v>58</v>
      </c>
      <c r="L1121" s="217"/>
    </row>
    <row r="1122" spans="1:12">
      <c r="A1122" s="212"/>
      <c r="B1122" s="213"/>
      <c r="C1122" s="214" t="s">
        <v>58</v>
      </c>
      <c r="D1122" s="215" t="s">
        <v>58</v>
      </c>
      <c r="E1122" s="216"/>
      <c r="F1122" s="217" t="s">
        <v>58</v>
      </c>
      <c r="G1122" s="217" t="s">
        <v>58</v>
      </c>
      <c r="H1122" s="217" t="s">
        <v>58</v>
      </c>
      <c r="I1122" s="217" t="s">
        <v>58</v>
      </c>
      <c r="J1122" s="217" t="s">
        <v>58</v>
      </c>
      <c r="K1122" s="217" t="s">
        <v>58</v>
      </c>
      <c r="L1122" s="217"/>
    </row>
    <row r="1123" spans="1:12">
      <c r="A1123" s="212"/>
      <c r="B1123" s="213"/>
      <c r="C1123" s="214" t="s">
        <v>58</v>
      </c>
      <c r="D1123" s="215" t="s">
        <v>58</v>
      </c>
      <c r="E1123" s="216"/>
      <c r="F1123" s="217" t="s">
        <v>58</v>
      </c>
      <c r="G1123" s="217" t="s">
        <v>58</v>
      </c>
      <c r="H1123" s="217" t="s">
        <v>58</v>
      </c>
      <c r="I1123" s="217" t="s">
        <v>58</v>
      </c>
      <c r="J1123" s="217" t="s">
        <v>58</v>
      </c>
      <c r="K1123" s="217" t="s">
        <v>58</v>
      </c>
      <c r="L1123" s="217"/>
    </row>
    <row r="1124" spans="1:12">
      <c r="A1124" s="212"/>
      <c r="B1124" s="213"/>
      <c r="C1124" s="214" t="s">
        <v>58</v>
      </c>
      <c r="D1124" s="215" t="s">
        <v>58</v>
      </c>
      <c r="E1124" s="216"/>
      <c r="F1124" s="217" t="s">
        <v>58</v>
      </c>
      <c r="G1124" s="217" t="s">
        <v>58</v>
      </c>
      <c r="H1124" s="217" t="s">
        <v>58</v>
      </c>
      <c r="I1124" s="217" t="s">
        <v>58</v>
      </c>
      <c r="J1124" s="217" t="s">
        <v>58</v>
      </c>
      <c r="K1124" s="217" t="s">
        <v>58</v>
      </c>
      <c r="L1124" s="217"/>
    </row>
    <row r="1125" spans="1:12">
      <c r="A1125" s="212"/>
      <c r="B1125" s="213"/>
      <c r="C1125" s="214" t="s">
        <v>58</v>
      </c>
      <c r="D1125" s="215" t="s">
        <v>58</v>
      </c>
      <c r="E1125" s="216"/>
      <c r="F1125" s="217" t="s">
        <v>58</v>
      </c>
      <c r="G1125" s="217" t="s">
        <v>58</v>
      </c>
      <c r="H1125" s="217" t="s">
        <v>58</v>
      </c>
      <c r="I1125" s="217" t="s">
        <v>58</v>
      </c>
      <c r="J1125" s="217" t="s">
        <v>58</v>
      </c>
      <c r="K1125" s="217" t="s">
        <v>58</v>
      </c>
      <c r="L1125" s="217"/>
    </row>
    <row r="1126" spans="1:12">
      <c r="A1126" s="212"/>
      <c r="B1126" s="213"/>
      <c r="C1126" s="214" t="s">
        <v>58</v>
      </c>
      <c r="D1126" s="215" t="s">
        <v>58</v>
      </c>
      <c r="E1126" s="216"/>
      <c r="F1126" s="217" t="s">
        <v>58</v>
      </c>
      <c r="G1126" s="217" t="s">
        <v>58</v>
      </c>
      <c r="H1126" s="217" t="s">
        <v>58</v>
      </c>
      <c r="I1126" s="217" t="s">
        <v>58</v>
      </c>
      <c r="J1126" s="217" t="s">
        <v>58</v>
      </c>
      <c r="K1126" s="217" t="s">
        <v>58</v>
      </c>
      <c r="L1126" s="217"/>
    </row>
    <row r="1127" spans="1:12">
      <c r="A1127" s="212"/>
      <c r="B1127" s="213"/>
      <c r="C1127" s="214" t="s">
        <v>58</v>
      </c>
      <c r="D1127" s="215" t="s">
        <v>58</v>
      </c>
      <c r="E1127" s="216"/>
      <c r="F1127" s="217" t="s">
        <v>58</v>
      </c>
      <c r="G1127" s="217" t="s">
        <v>58</v>
      </c>
      <c r="H1127" s="217" t="s">
        <v>58</v>
      </c>
      <c r="I1127" s="217" t="s">
        <v>58</v>
      </c>
      <c r="J1127" s="217" t="s">
        <v>58</v>
      </c>
      <c r="K1127" s="217" t="s">
        <v>58</v>
      </c>
      <c r="L1127" s="217"/>
    </row>
    <row r="1128" spans="1:12">
      <c r="A1128" s="212"/>
      <c r="B1128" s="213"/>
      <c r="C1128" s="214" t="s">
        <v>58</v>
      </c>
      <c r="D1128" s="215" t="s">
        <v>58</v>
      </c>
      <c r="E1128" s="216"/>
      <c r="F1128" s="217" t="s">
        <v>58</v>
      </c>
      <c r="G1128" s="217" t="s">
        <v>58</v>
      </c>
      <c r="H1128" s="217" t="s">
        <v>58</v>
      </c>
      <c r="I1128" s="217" t="s">
        <v>58</v>
      </c>
      <c r="J1128" s="217" t="s">
        <v>58</v>
      </c>
      <c r="K1128" s="217" t="s">
        <v>58</v>
      </c>
      <c r="L1128" s="217"/>
    </row>
    <row r="1129" spans="1:12">
      <c r="A1129" s="212"/>
      <c r="B1129" s="213"/>
      <c r="C1129" s="214" t="s">
        <v>58</v>
      </c>
      <c r="D1129" s="215" t="s">
        <v>58</v>
      </c>
      <c r="E1129" s="216"/>
      <c r="F1129" s="217" t="s">
        <v>58</v>
      </c>
      <c r="G1129" s="217" t="s">
        <v>58</v>
      </c>
      <c r="H1129" s="217" t="s">
        <v>58</v>
      </c>
      <c r="I1129" s="217" t="s">
        <v>58</v>
      </c>
      <c r="J1129" s="217" t="s">
        <v>58</v>
      </c>
      <c r="K1129" s="217" t="s">
        <v>58</v>
      </c>
      <c r="L1129" s="217"/>
    </row>
    <row r="1130" spans="1:12">
      <c r="A1130" s="212"/>
      <c r="B1130" s="213"/>
      <c r="C1130" s="214" t="s">
        <v>58</v>
      </c>
      <c r="D1130" s="215" t="s">
        <v>58</v>
      </c>
      <c r="E1130" s="216"/>
      <c r="F1130" s="217" t="s">
        <v>58</v>
      </c>
      <c r="G1130" s="217" t="s">
        <v>58</v>
      </c>
      <c r="H1130" s="217" t="s">
        <v>58</v>
      </c>
      <c r="I1130" s="217" t="s">
        <v>58</v>
      </c>
      <c r="J1130" s="217" t="s">
        <v>58</v>
      </c>
      <c r="K1130" s="217" t="s">
        <v>58</v>
      </c>
      <c r="L1130" s="217"/>
    </row>
    <row r="1131" spans="1:12">
      <c r="A1131" s="212"/>
      <c r="B1131" s="213"/>
      <c r="C1131" s="214" t="s">
        <v>58</v>
      </c>
      <c r="D1131" s="215" t="s">
        <v>58</v>
      </c>
      <c r="E1131" s="216"/>
      <c r="F1131" s="217" t="s">
        <v>58</v>
      </c>
      <c r="G1131" s="217" t="s">
        <v>58</v>
      </c>
      <c r="H1131" s="217" t="s">
        <v>58</v>
      </c>
      <c r="I1131" s="217" t="s">
        <v>58</v>
      </c>
      <c r="J1131" s="217" t="s">
        <v>58</v>
      </c>
      <c r="K1131" s="217" t="s">
        <v>58</v>
      </c>
      <c r="L1131" s="217"/>
    </row>
    <row r="1132" spans="1:12">
      <c r="A1132" s="212"/>
      <c r="B1132" s="213"/>
      <c r="C1132" s="214" t="s">
        <v>58</v>
      </c>
      <c r="D1132" s="215" t="s">
        <v>58</v>
      </c>
      <c r="E1132" s="216"/>
      <c r="F1132" s="217" t="s">
        <v>58</v>
      </c>
      <c r="G1132" s="217" t="s">
        <v>58</v>
      </c>
      <c r="H1132" s="217" t="s">
        <v>58</v>
      </c>
      <c r="I1132" s="217" t="s">
        <v>58</v>
      </c>
      <c r="J1132" s="217" t="s">
        <v>58</v>
      </c>
      <c r="K1132" s="217" t="s">
        <v>58</v>
      </c>
      <c r="L1132" s="217"/>
    </row>
    <row r="1133" spans="1:12">
      <c r="A1133" s="212"/>
      <c r="B1133" s="213"/>
      <c r="C1133" s="214" t="s">
        <v>58</v>
      </c>
      <c r="D1133" s="215" t="s">
        <v>58</v>
      </c>
      <c r="E1133" s="216"/>
      <c r="F1133" s="217" t="s">
        <v>58</v>
      </c>
      <c r="G1133" s="217" t="s">
        <v>58</v>
      </c>
      <c r="H1133" s="217" t="s">
        <v>58</v>
      </c>
      <c r="I1133" s="217" t="s">
        <v>58</v>
      </c>
      <c r="J1133" s="217" t="s">
        <v>58</v>
      </c>
      <c r="K1133" s="217" t="s">
        <v>58</v>
      </c>
      <c r="L1133" s="217"/>
    </row>
    <row r="1134" spans="1:12">
      <c r="A1134" s="212"/>
      <c r="B1134" s="213"/>
      <c r="C1134" s="214" t="s">
        <v>58</v>
      </c>
      <c r="D1134" s="215" t="s">
        <v>58</v>
      </c>
      <c r="E1134" s="216"/>
      <c r="F1134" s="217" t="s">
        <v>58</v>
      </c>
      <c r="G1134" s="217" t="s">
        <v>58</v>
      </c>
      <c r="H1134" s="217" t="s">
        <v>58</v>
      </c>
      <c r="I1134" s="217" t="s">
        <v>58</v>
      </c>
      <c r="J1134" s="217" t="s">
        <v>58</v>
      </c>
      <c r="K1134" s="217" t="s">
        <v>58</v>
      </c>
      <c r="L1134" s="217"/>
    </row>
    <row r="1135" spans="1:12">
      <c r="A1135" s="212"/>
      <c r="B1135" s="213"/>
      <c r="C1135" s="214" t="s">
        <v>58</v>
      </c>
      <c r="D1135" s="215" t="s">
        <v>58</v>
      </c>
      <c r="E1135" s="216"/>
      <c r="F1135" s="217" t="s">
        <v>58</v>
      </c>
      <c r="G1135" s="217" t="s">
        <v>58</v>
      </c>
      <c r="H1135" s="217" t="s">
        <v>58</v>
      </c>
      <c r="I1135" s="217" t="s">
        <v>58</v>
      </c>
      <c r="J1135" s="217" t="s">
        <v>58</v>
      </c>
      <c r="K1135" s="217" t="s">
        <v>58</v>
      </c>
      <c r="L1135" s="217"/>
    </row>
    <row r="1136" spans="1:12">
      <c r="A1136" s="212"/>
      <c r="B1136" s="213"/>
      <c r="C1136" s="214" t="s">
        <v>58</v>
      </c>
      <c r="D1136" s="215" t="s">
        <v>58</v>
      </c>
      <c r="E1136" s="216"/>
      <c r="F1136" s="217" t="s">
        <v>58</v>
      </c>
      <c r="G1136" s="217" t="s">
        <v>58</v>
      </c>
      <c r="H1136" s="217" t="s">
        <v>58</v>
      </c>
      <c r="I1136" s="217" t="s">
        <v>58</v>
      </c>
      <c r="J1136" s="217" t="s">
        <v>58</v>
      </c>
      <c r="K1136" s="217" t="s">
        <v>58</v>
      </c>
      <c r="L1136" s="217"/>
    </row>
    <row r="1137" spans="1:12">
      <c r="A1137" s="212"/>
      <c r="B1137" s="213"/>
      <c r="C1137" s="214" t="s">
        <v>58</v>
      </c>
      <c r="D1137" s="215" t="s">
        <v>58</v>
      </c>
      <c r="E1137" s="216"/>
      <c r="F1137" s="217" t="s">
        <v>58</v>
      </c>
      <c r="G1137" s="217" t="s">
        <v>58</v>
      </c>
      <c r="H1137" s="217" t="s">
        <v>58</v>
      </c>
      <c r="I1137" s="217" t="s">
        <v>58</v>
      </c>
      <c r="J1137" s="217" t="s">
        <v>58</v>
      </c>
      <c r="K1137" s="217" t="s">
        <v>58</v>
      </c>
      <c r="L1137" s="217"/>
    </row>
    <row r="1138" spans="1:12">
      <c r="A1138" s="212"/>
      <c r="B1138" s="213"/>
      <c r="C1138" s="214" t="s">
        <v>58</v>
      </c>
      <c r="D1138" s="215" t="s">
        <v>58</v>
      </c>
      <c r="E1138" s="216"/>
      <c r="F1138" s="217" t="s">
        <v>58</v>
      </c>
      <c r="G1138" s="217" t="s">
        <v>58</v>
      </c>
      <c r="H1138" s="217" t="s">
        <v>58</v>
      </c>
      <c r="I1138" s="217" t="s">
        <v>58</v>
      </c>
      <c r="J1138" s="217" t="s">
        <v>58</v>
      </c>
      <c r="K1138" s="217" t="s">
        <v>58</v>
      </c>
      <c r="L1138" s="217"/>
    </row>
    <row r="1139" spans="1:12">
      <c r="A1139" s="212"/>
      <c r="B1139" s="213"/>
      <c r="C1139" s="214" t="s">
        <v>58</v>
      </c>
      <c r="D1139" s="215" t="s">
        <v>58</v>
      </c>
      <c r="E1139" s="216"/>
      <c r="F1139" s="217" t="s">
        <v>58</v>
      </c>
      <c r="G1139" s="217" t="s">
        <v>58</v>
      </c>
      <c r="H1139" s="217" t="s">
        <v>58</v>
      </c>
      <c r="I1139" s="217" t="s">
        <v>58</v>
      </c>
      <c r="J1139" s="217" t="s">
        <v>58</v>
      </c>
      <c r="K1139" s="217" t="s">
        <v>58</v>
      </c>
      <c r="L1139" s="217"/>
    </row>
    <row r="1140" spans="1:12">
      <c r="A1140" s="212"/>
      <c r="B1140" s="213"/>
      <c r="C1140" s="214" t="s">
        <v>58</v>
      </c>
      <c r="D1140" s="215" t="s">
        <v>58</v>
      </c>
      <c r="E1140" s="216"/>
      <c r="F1140" s="217" t="s">
        <v>58</v>
      </c>
      <c r="G1140" s="217" t="s">
        <v>58</v>
      </c>
      <c r="H1140" s="217" t="s">
        <v>58</v>
      </c>
      <c r="I1140" s="217" t="s">
        <v>58</v>
      </c>
      <c r="J1140" s="217" t="s">
        <v>58</v>
      </c>
      <c r="K1140" s="217" t="s">
        <v>58</v>
      </c>
      <c r="L1140" s="217"/>
    </row>
    <row r="1141" spans="1:12">
      <c r="A1141" s="212"/>
      <c r="B1141" s="213"/>
      <c r="C1141" s="214" t="s">
        <v>58</v>
      </c>
      <c r="D1141" s="215" t="s">
        <v>58</v>
      </c>
      <c r="E1141" s="216"/>
      <c r="F1141" s="217" t="s">
        <v>58</v>
      </c>
      <c r="G1141" s="217" t="s">
        <v>58</v>
      </c>
      <c r="H1141" s="217" t="s">
        <v>58</v>
      </c>
      <c r="I1141" s="217" t="s">
        <v>58</v>
      </c>
      <c r="J1141" s="217" t="s">
        <v>58</v>
      </c>
      <c r="K1141" s="217" t="s">
        <v>58</v>
      </c>
      <c r="L1141" s="217"/>
    </row>
    <row r="1142" spans="1:12">
      <c r="A1142" s="212"/>
      <c r="B1142" s="213"/>
      <c r="C1142" s="214" t="s">
        <v>58</v>
      </c>
      <c r="D1142" s="215" t="s">
        <v>58</v>
      </c>
      <c r="E1142" s="216"/>
      <c r="F1142" s="217" t="s">
        <v>58</v>
      </c>
      <c r="G1142" s="217" t="s">
        <v>58</v>
      </c>
      <c r="H1142" s="217" t="s">
        <v>58</v>
      </c>
      <c r="I1142" s="217" t="s">
        <v>58</v>
      </c>
      <c r="J1142" s="217" t="s">
        <v>58</v>
      </c>
      <c r="K1142" s="217" t="s">
        <v>58</v>
      </c>
      <c r="L1142" s="217"/>
    </row>
    <row r="1143" spans="1:12">
      <c r="A1143" s="212"/>
      <c r="B1143" s="213"/>
      <c r="C1143" s="214" t="s">
        <v>58</v>
      </c>
      <c r="D1143" s="215" t="s">
        <v>58</v>
      </c>
      <c r="E1143" s="216"/>
      <c r="F1143" s="217" t="s">
        <v>58</v>
      </c>
      <c r="G1143" s="217" t="s">
        <v>58</v>
      </c>
      <c r="H1143" s="217" t="s">
        <v>58</v>
      </c>
      <c r="I1143" s="217" t="s">
        <v>58</v>
      </c>
      <c r="J1143" s="217" t="s">
        <v>58</v>
      </c>
      <c r="K1143" s="217" t="s">
        <v>58</v>
      </c>
      <c r="L1143" s="217"/>
    </row>
    <row r="1144" spans="1:12">
      <c r="A1144" s="212"/>
      <c r="B1144" s="213"/>
      <c r="C1144" s="214" t="s">
        <v>58</v>
      </c>
      <c r="D1144" s="215" t="s">
        <v>58</v>
      </c>
      <c r="E1144" s="216"/>
      <c r="F1144" s="217" t="s">
        <v>58</v>
      </c>
      <c r="G1144" s="217" t="s">
        <v>58</v>
      </c>
      <c r="H1144" s="217" t="s">
        <v>58</v>
      </c>
      <c r="I1144" s="217" t="s">
        <v>58</v>
      </c>
      <c r="J1144" s="217" t="s">
        <v>58</v>
      </c>
      <c r="K1144" s="217" t="s">
        <v>58</v>
      </c>
      <c r="L1144" s="217"/>
    </row>
    <row r="1145" spans="1:12">
      <c r="A1145" s="212"/>
      <c r="B1145" s="213"/>
      <c r="C1145" s="214" t="s">
        <v>58</v>
      </c>
      <c r="D1145" s="215" t="s">
        <v>58</v>
      </c>
      <c r="E1145" s="216"/>
      <c r="F1145" s="217" t="s">
        <v>58</v>
      </c>
      <c r="G1145" s="217" t="s">
        <v>58</v>
      </c>
      <c r="H1145" s="217" t="s">
        <v>58</v>
      </c>
      <c r="I1145" s="217" t="s">
        <v>58</v>
      </c>
      <c r="J1145" s="217" t="s">
        <v>58</v>
      </c>
      <c r="K1145" s="217" t="s">
        <v>58</v>
      </c>
      <c r="L1145" s="217"/>
    </row>
    <row r="1146" spans="1:12">
      <c r="A1146" s="212"/>
      <c r="B1146" s="213"/>
      <c r="C1146" s="214" t="s">
        <v>58</v>
      </c>
      <c r="D1146" s="215" t="s">
        <v>58</v>
      </c>
      <c r="E1146" s="216"/>
      <c r="F1146" s="217" t="s">
        <v>58</v>
      </c>
      <c r="G1146" s="217" t="s">
        <v>58</v>
      </c>
      <c r="H1146" s="217" t="s">
        <v>58</v>
      </c>
      <c r="I1146" s="217" t="s">
        <v>58</v>
      </c>
      <c r="J1146" s="217" t="s">
        <v>58</v>
      </c>
      <c r="K1146" s="217" t="s">
        <v>58</v>
      </c>
      <c r="L1146" s="217"/>
    </row>
    <row r="1147" spans="1:12">
      <c r="A1147" s="212"/>
      <c r="B1147" s="213"/>
      <c r="C1147" s="214" t="s">
        <v>58</v>
      </c>
      <c r="D1147" s="215" t="s">
        <v>58</v>
      </c>
      <c r="E1147" s="216"/>
      <c r="F1147" s="217" t="s">
        <v>58</v>
      </c>
      <c r="G1147" s="217" t="s">
        <v>58</v>
      </c>
      <c r="H1147" s="217" t="s">
        <v>58</v>
      </c>
      <c r="I1147" s="217" t="s">
        <v>58</v>
      </c>
      <c r="J1147" s="217" t="s">
        <v>58</v>
      </c>
      <c r="K1147" s="217" t="s">
        <v>58</v>
      </c>
      <c r="L1147" s="217"/>
    </row>
    <row r="1148" spans="1:12">
      <c r="A1148" s="212"/>
      <c r="B1148" s="213"/>
      <c r="C1148" s="214" t="s">
        <v>58</v>
      </c>
      <c r="D1148" s="215" t="s">
        <v>58</v>
      </c>
      <c r="E1148" s="216"/>
      <c r="F1148" s="217" t="s">
        <v>58</v>
      </c>
      <c r="G1148" s="217" t="s">
        <v>58</v>
      </c>
      <c r="H1148" s="217" t="s">
        <v>58</v>
      </c>
      <c r="I1148" s="217" t="s">
        <v>58</v>
      </c>
      <c r="J1148" s="217" t="s">
        <v>58</v>
      </c>
      <c r="K1148" s="217" t="s">
        <v>58</v>
      </c>
      <c r="L1148" s="217"/>
    </row>
    <row r="1149" spans="1:12">
      <c r="A1149" s="212"/>
      <c r="B1149" s="213"/>
      <c r="C1149" s="214" t="s">
        <v>58</v>
      </c>
      <c r="D1149" s="215" t="s">
        <v>58</v>
      </c>
      <c r="E1149" s="216"/>
      <c r="F1149" s="217" t="s">
        <v>58</v>
      </c>
      <c r="G1149" s="217" t="s">
        <v>58</v>
      </c>
      <c r="H1149" s="217" t="s">
        <v>58</v>
      </c>
      <c r="I1149" s="217" t="s">
        <v>58</v>
      </c>
      <c r="J1149" s="217" t="s">
        <v>58</v>
      </c>
      <c r="K1149" s="217" t="s">
        <v>58</v>
      </c>
      <c r="L1149" s="217"/>
    </row>
    <row r="1150" spans="1:12">
      <c r="A1150" s="212"/>
      <c r="B1150" s="213"/>
      <c r="C1150" s="214" t="s">
        <v>58</v>
      </c>
      <c r="D1150" s="215" t="s">
        <v>58</v>
      </c>
      <c r="E1150" s="216"/>
      <c r="F1150" s="217" t="s">
        <v>58</v>
      </c>
      <c r="G1150" s="217" t="s">
        <v>58</v>
      </c>
      <c r="H1150" s="217" t="s">
        <v>58</v>
      </c>
      <c r="I1150" s="217" t="s">
        <v>58</v>
      </c>
      <c r="J1150" s="217" t="s">
        <v>58</v>
      </c>
      <c r="K1150" s="217" t="s">
        <v>58</v>
      </c>
      <c r="L1150" s="217"/>
    </row>
    <row r="1151" spans="1:12">
      <c r="A1151" s="212"/>
      <c r="B1151" s="213"/>
      <c r="C1151" s="214" t="s">
        <v>58</v>
      </c>
      <c r="D1151" s="215" t="s">
        <v>58</v>
      </c>
      <c r="E1151" s="216"/>
      <c r="F1151" s="217" t="s">
        <v>58</v>
      </c>
      <c r="G1151" s="217" t="s">
        <v>58</v>
      </c>
      <c r="H1151" s="217" t="s">
        <v>58</v>
      </c>
      <c r="I1151" s="217" t="s">
        <v>58</v>
      </c>
      <c r="J1151" s="217" t="s">
        <v>58</v>
      </c>
      <c r="K1151" s="217" t="s">
        <v>58</v>
      </c>
      <c r="L1151" s="217"/>
    </row>
    <row r="1152" spans="1:12">
      <c r="A1152" s="212"/>
      <c r="B1152" s="213"/>
      <c r="C1152" s="214" t="s">
        <v>58</v>
      </c>
      <c r="D1152" s="215" t="s">
        <v>58</v>
      </c>
      <c r="E1152" s="216"/>
      <c r="F1152" s="217" t="s">
        <v>58</v>
      </c>
      <c r="G1152" s="217" t="s">
        <v>58</v>
      </c>
      <c r="H1152" s="217" t="s">
        <v>58</v>
      </c>
      <c r="I1152" s="217" t="s">
        <v>58</v>
      </c>
      <c r="J1152" s="217" t="s">
        <v>58</v>
      </c>
      <c r="K1152" s="217" t="s">
        <v>58</v>
      </c>
      <c r="L1152" s="217"/>
    </row>
    <row r="1153" spans="1:12">
      <c r="A1153" s="212"/>
      <c r="B1153" s="213"/>
      <c r="C1153" s="214" t="s">
        <v>58</v>
      </c>
      <c r="D1153" s="215" t="s">
        <v>58</v>
      </c>
      <c r="E1153" s="216"/>
      <c r="F1153" s="217" t="s">
        <v>58</v>
      </c>
      <c r="G1153" s="217" t="s">
        <v>58</v>
      </c>
      <c r="H1153" s="217" t="s">
        <v>58</v>
      </c>
      <c r="I1153" s="217" t="s">
        <v>58</v>
      </c>
      <c r="J1153" s="217" t="s">
        <v>58</v>
      </c>
      <c r="K1153" s="217" t="s">
        <v>58</v>
      </c>
      <c r="L1153" s="217"/>
    </row>
    <row r="1154" spans="1:12">
      <c r="A1154" s="212"/>
      <c r="B1154" s="213"/>
      <c r="C1154" s="214" t="s">
        <v>58</v>
      </c>
      <c r="D1154" s="215" t="s">
        <v>58</v>
      </c>
      <c r="E1154" s="216"/>
      <c r="F1154" s="217" t="s">
        <v>58</v>
      </c>
      <c r="G1154" s="217" t="s">
        <v>58</v>
      </c>
      <c r="H1154" s="217" t="s">
        <v>58</v>
      </c>
      <c r="I1154" s="217" t="s">
        <v>58</v>
      </c>
      <c r="J1154" s="217" t="s">
        <v>58</v>
      </c>
      <c r="K1154" s="217" t="s">
        <v>58</v>
      </c>
      <c r="L1154" s="217"/>
    </row>
    <row r="1155" spans="1:12">
      <c r="A1155" s="212"/>
      <c r="B1155" s="213"/>
      <c r="C1155" s="214" t="s">
        <v>58</v>
      </c>
      <c r="D1155" s="215" t="s">
        <v>58</v>
      </c>
      <c r="E1155" s="216"/>
      <c r="F1155" s="217" t="s">
        <v>58</v>
      </c>
      <c r="G1155" s="217" t="s">
        <v>58</v>
      </c>
      <c r="H1155" s="217" t="s">
        <v>58</v>
      </c>
      <c r="I1155" s="217" t="s">
        <v>58</v>
      </c>
      <c r="J1155" s="217" t="s">
        <v>58</v>
      </c>
      <c r="K1155" s="217" t="s">
        <v>58</v>
      </c>
      <c r="L1155" s="217"/>
    </row>
    <row r="1156" spans="1:12">
      <c r="A1156" s="212"/>
      <c r="B1156" s="213"/>
      <c r="C1156" s="214" t="s">
        <v>58</v>
      </c>
      <c r="D1156" s="215" t="s">
        <v>58</v>
      </c>
      <c r="E1156" s="216"/>
      <c r="F1156" s="217" t="s">
        <v>58</v>
      </c>
      <c r="G1156" s="217" t="s">
        <v>58</v>
      </c>
      <c r="H1156" s="217" t="s">
        <v>58</v>
      </c>
      <c r="I1156" s="217" t="s">
        <v>58</v>
      </c>
      <c r="J1156" s="217" t="s">
        <v>58</v>
      </c>
      <c r="K1156" s="217" t="s">
        <v>58</v>
      </c>
      <c r="L1156" s="217"/>
    </row>
    <row r="1157" spans="1:12">
      <c r="A1157" s="212"/>
      <c r="B1157" s="213"/>
      <c r="C1157" s="214" t="s">
        <v>58</v>
      </c>
      <c r="D1157" s="215" t="s">
        <v>58</v>
      </c>
      <c r="E1157" s="216"/>
      <c r="F1157" s="217" t="s">
        <v>58</v>
      </c>
      <c r="G1157" s="217" t="s">
        <v>58</v>
      </c>
      <c r="H1157" s="217" t="s">
        <v>58</v>
      </c>
      <c r="I1157" s="217" t="s">
        <v>58</v>
      </c>
      <c r="J1157" s="217" t="s">
        <v>58</v>
      </c>
      <c r="K1157" s="217" t="s">
        <v>58</v>
      </c>
      <c r="L1157" s="217"/>
    </row>
    <row r="1158" spans="1:12">
      <c r="A1158" s="212"/>
      <c r="B1158" s="213"/>
      <c r="C1158" s="214" t="s">
        <v>58</v>
      </c>
      <c r="D1158" s="215" t="s">
        <v>58</v>
      </c>
      <c r="E1158" s="216"/>
      <c r="F1158" s="217" t="s">
        <v>58</v>
      </c>
      <c r="G1158" s="217" t="s">
        <v>58</v>
      </c>
      <c r="H1158" s="217" t="s">
        <v>58</v>
      </c>
      <c r="I1158" s="217" t="s">
        <v>58</v>
      </c>
      <c r="J1158" s="217" t="s">
        <v>58</v>
      </c>
      <c r="K1158" s="217" t="s">
        <v>58</v>
      </c>
      <c r="L1158" s="217"/>
    </row>
    <row r="1159" spans="1:12">
      <c r="A1159" s="212"/>
      <c r="B1159" s="213"/>
      <c r="C1159" s="214" t="s">
        <v>58</v>
      </c>
      <c r="D1159" s="215" t="s">
        <v>58</v>
      </c>
      <c r="E1159" s="216"/>
      <c r="F1159" s="217" t="s">
        <v>58</v>
      </c>
      <c r="G1159" s="217" t="s">
        <v>58</v>
      </c>
      <c r="H1159" s="217" t="s">
        <v>58</v>
      </c>
      <c r="I1159" s="217" t="s">
        <v>58</v>
      </c>
      <c r="J1159" s="217" t="s">
        <v>58</v>
      </c>
      <c r="K1159" s="217" t="s">
        <v>58</v>
      </c>
      <c r="L1159" s="217"/>
    </row>
    <row r="1160" spans="1:12">
      <c r="A1160" s="212"/>
      <c r="B1160" s="213"/>
      <c r="C1160" s="214" t="s">
        <v>58</v>
      </c>
      <c r="D1160" s="215" t="s">
        <v>58</v>
      </c>
      <c r="E1160" s="216"/>
      <c r="F1160" s="217" t="s">
        <v>58</v>
      </c>
      <c r="G1160" s="217" t="s">
        <v>58</v>
      </c>
      <c r="H1160" s="217" t="s">
        <v>58</v>
      </c>
      <c r="I1160" s="217" t="s">
        <v>58</v>
      </c>
      <c r="J1160" s="217" t="s">
        <v>58</v>
      </c>
      <c r="K1160" s="217" t="s">
        <v>58</v>
      </c>
      <c r="L1160" s="217"/>
    </row>
    <row r="1161" spans="1:12">
      <c r="A1161" s="212"/>
      <c r="B1161" s="213"/>
      <c r="C1161" s="214" t="s">
        <v>58</v>
      </c>
      <c r="D1161" s="215" t="s">
        <v>58</v>
      </c>
      <c r="E1161" s="216"/>
      <c r="F1161" s="217" t="s">
        <v>58</v>
      </c>
      <c r="G1161" s="217" t="s">
        <v>58</v>
      </c>
      <c r="H1161" s="217" t="s">
        <v>58</v>
      </c>
      <c r="I1161" s="217" t="s">
        <v>58</v>
      </c>
      <c r="J1161" s="217" t="s">
        <v>58</v>
      </c>
      <c r="K1161" s="217" t="s">
        <v>58</v>
      </c>
      <c r="L1161" s="217"/>
    </row>
    <row r="1162" spans="1:12">
      <c r="A1162" s="212"/>
      <c r="B1162" s="213"/>
      <c r="C1162" s="214" t="s">
        <v>58</v>
      </c>
      <c r="D1162" s="215" t="s">
        <v>58</v>
      </c>
      <c r="E1162" s="216"/>
      <c r="F1162" s="217" t="s">
        <v>58</v>
      </c>
      <c r="G1162" s="217" t="s">
        <v>58</v>
      </c>
      <c r="H1162" s="217" t="s">
        <v>58</v>
      </c>
      <c r="I1162" s="217" t="s">
        <v>58</v>
      </c>
      <c r="J1162" s="217" t="s">
        <v>58</v>
      </c>
      <c r="K1162" s="217" t="s">
        <v>58</v>
      </c>
      <c r="L1162" s="217"/>
    </row>
    <row r="1163" spans="1:12">
      <c r="A1163" s="212"/>
      <c r="B1163" s="213"/>
      <c r="C1163" s="214" t="s">
        <v>58</v>
      </c>
      <c r="D1163" s="215" t="s">
        <v>58</v>
      </c>
      <c r="E1163" s="216"/>
      <c r="F1163" s="217" t="s">
        <v>58</v>
      </c>
      <c r="G1163" s="217" t="s">
        <v>58</v>
      </c>
      <c r="H1163" s="217" t="s">
        <v>58</v>
      </c>
      <c r="I1163" s="217" t="s">
        <v>58</v>
      </c>
      <c r="J1163" s="217" t="s">
        <v>58</v>
      </c>
      <c r="K1163" s="217" t="s">
        <v>58</v>
      </c>
      <c r="L1163" s="217"/>
    </row>
    <row r="1164" spans="1:12">
      <c r="A1164" s="212"/>
      <c r="B1164" s="213"/>
      <c r="C1164" s="214" t="s">
        <v>58</v>
      </c>
      <c r="D1164" s="215" t="s">
        <v>58</v>
      </c>
      <c r="E1164" s="216"/>
      <c r="F1164" s="217" t="s">
        <v>58</v>
      </c>
      <c r="G1164" s="217" t="s">
        <v>58</v>
      </c>
      <c r="H1164" s="217" t="s">
        <v>58</v>
      </c>
      <c r="I1164" s="217" t="s">
        <v>58</v>
      </c>
      <c r="J1164" s="217" t="s">
        <v>58</v>
      </c>
      <c r="K1164" s="217" t="s">
        <v>58</v>
      </c>
      <c r="L1164" s="217"/>
    </row>
    <row r="1165" spans="1:12">
      <c r="A1165" s="212"/>
      <c r="B1165" s="213"/>
      <c r="C1165" s="214" t="s">
        <v>58</v>
      </c>
      <c r="D1165" s="215" t="s">
        <v>58</v>
      </c>
      <c r="E1165" s="216"/>
      <c r="F1165" s="217" t="s">
        <v>58</v>
      </c>
      <c r="G1165" s="217" t="s">
        <v>58</v>
      </c>
      <c r="H1165" s="217" t="s">
        <v>58</v>
      </c>
      <c r="I1165" s="217" t="s">
        <v>58</v>
      </c>
      <c r="J1165" s="217" t="s">
        <v>58</v>
      </c>
      <c r="K1165" s="217" t="s">
        <v>58</v>
      </c>
      <c r="L1165" s="217"/>
    </row>
    <row r="1166" spans="1:12">
      <c r="A1166" s="212"/>
      <c r="B1166" s="213"/>
      <c r="C1166" s="214" t="s">
        <v>58</v>
      </c>
      <c r="D1166" s="215" t="s">
        <v>58</v>
      </c>
      <c r="E1166" s="216"/>
      <c r="F1166" s="217" t="s">
        <v>58</v>
      </c>
      <c r="G1166" s="217" t="s">
        <v>58</v>
      </c>
      <c r="H1166" s="217" t="s">
        <v>58</v>
      </c>
      <c r="I1166" s="217" t="s">
        <v>58</v>
      </c>
      <c r="J1166" s="217" t="s">
        <v>58</v>
      </c>
      <c r="K1166" s="217" t="s">
        <v>58</v>
      </c>
      <c r="L1166" s="217"/>
    </row>
    <row r="1167" spans="1:12">
      <c r="A1167" s="212"/>
      <c r="B1167" s="213"/>
      <c r="C1167" s="214" t="s">
        <v>58</v>
      </c>
      <c r="D1167" s="215" t="s">
        <v>58</v>
      </c>
      <c r="E1167" s="216"/>
      <c r="F1167" s="217" t="s">
        <v>58</v>
      </c>
      <c r="G1167" s="217" t="s">
        <v>58</v>
      </c>
      <c r="H1167" s="217" t="s">
        <v>58</v>
      </c>
      <c r="I1167" s="217" t="s">
        <v>58</v>
      </c>
      <c r="J1167" s="217" t="s">
        <v>58</v>
      </c>
      <c r="K1167" s="217" t="s">
        <v>58</v>
      </c>
      <c r="L1167" s="217"/>
    </row>
    <row r="1168" spans="1:12">
      <c r="A1168" s="212"/>
      <c r="B1168" s="213"/>
      <c r="C1168" s="214" t="s">
        <v>58</v>
      </c>
      <c r="D1168" s="215" t="s">
        <v>58</v>
      </c>
      <c r="E1168" s="216"/>
      <c r="F1168" s="217" t="s">
        <v>58</v>
      </c>
      <c r="G1168" s="217" t="s">
        <v>58</v>
      </c>
      <c r="H1168" s="217" t="s">
        <v>58</v>
      </c>
      <c r="I1168" s="217" t="s">
        <v>58</v>
      </c>
      <c r="J1168" s="217" t="s">
        <v>58</v>
      </c>
      <c r="K1168" s="217" t="s">
        <v>58</v>
      </c>
      <c r="L1168" s="217"/>
    </row>
    <row r="1169" spans="2:2">
      <c r="B1169" s="195"/>
    </row>
    <row r="1170" spans="2:2">
      <c r="B1170" s="195"/>
    </row>
    <row r="1171" spans="2:2">
      <c r="B1171" s="195"/>
    </row>
    <row r="1172" spans="2:2">
      <c r="B1172" s="195"/>
    </row>
    <row r="1173" spans="2:2">
      <c r="B1173" s="195"/>
    </row>
    <row r="1174" spans="2:2">
      <c r="B1174" s="195"/>
    </row>
    <row r="1175" spans="2:2">
      <c r="B1175" s="195"/>
    </row>
    <row r="1176" spans="2:2">
      <c r="B1176" s="195"/>
    </row>
    <row r="1177" spans="2:2">
      <c r="B1177" s="195"/>
    </row>
    <row r="1178" spans="2:2">
      <c r="B1178" s="195"/>
    </row>
    <row r="1179" spans="2:2">
      <c r="B1179" s="195"/>
    </row>
    <row r="1180" spans="2:2">
      <c r="B1180" s="195"/>
    </row>
    <row r="1181" spans="2:2">
      <c r="B1181" s="195"/>
    </row>
    <row r="1182" spans="2:2">
      <c r="B1182" s="195"/>
    </row>
    <row r="1183" spans="2:2">
      <c r="B1183" s="195"/>
    </row>
    <row r="1184" spans="2:2">
      <c r="B1184" s="195"/>
    </row>
    <row r="1185" spans="2:2">
      <c r="B1185" s="195"/>
    </row>
    <row r="1186" spans="2:2">
      <c r="B1186" s="195"/>
    </row>
    <row r="1187" spans="2:2">
      <c r="B1187" s="195"/>
    </row>
    <row r="1188" spans="2:2">
      <c r="B1188" s="195"/>
    </row>
    <row r="1189" spans="2:2">
      <c r="B1189" s="195"/>
    </row>
    <row r="1190" spans="2:2">
      <c r="B1190" s="195"/>
    </row>
    <row r="1191" spans="2:2">
      <c r="B1191" s="195"/>
    </row>
    <row r="1192" spans="2:2">
      <c r="B1192" s="195"/>
    </row>
    <row r="1193" spans="2:2">
      <c r="B1193" s="195"/>
    </row>
    <row r="1194" spans="2:2">
      <c r="B1194" s="195"/>
    </row>
    <row r="1195" spans="2:2">
      <c r="B1195" s="195"/>
    </row>
    <row r="1196" spans="2:2">
      <c r="B1196" s="195"/>
    </row>
    <row r="1197" spans="2:2">
      <c r="B1197" s="195"/>
    </row>
    <row r="1198" spans="2:2">
      <c r="B1198" s="195"/>
    </row>
    <row r="1199" spans="2:2">
      <c r="B1199" s="195"/>
    </row>
    <row r="1200" spans="2:2">
      <c r="B1200" s="195"/>
    </row>
    <row r="1201" spans="2:2">
      <c r="B1201" s="195"/>
    </row>
    <row r="1202" spans="2:2">
      <c r="B1202" s="195"/>
    </row>
    <row r="1203" spans="2:2">
      <c r="B1203" s="195"/>
    </row>
    <row r="1204" spans="2:2">
      <c r="B1204" s="195"/>
    </row>
    <row r="1205" spans="2:2">
      <c r="B1205" s="195"/>
    </row>
    <row r="1206" spans="2:2">
      <c r="B1206" s="195"/>
    </row>
    <row r="1207" spans="2:2">
      <c r="B1207" s="195"/>
    </row>
    <row r="1208" spans="2:2">
      <c r="B1208" s="195"/>
    </row>
    <row r="1209" spans="2:2">
      <c r="B1209" s="195"/>
    </row>
    <row r="1210" spans="2:2">
      <c r="B1210" s="195"/>
    </row>
    <row r="1211" spans="2:2">
      <c r="B1211" s="195"/>
    </row>
    <row r="1212" spans="2:2">
      <c r="B1212" s="195"/>
    </row>
    <row r="1213" spans="2:2">
      <c r="B1213" s="195"/>
    </row>
    <row r="1214" spans="2:2">
      <c r="B1214" s="195"/>
    </row>
    <row r="1215" spans="2:2">
      <c r="B1215" s="195"/>
    </row>
    <row r="1216" spans="2:2">
      <c r="B1216" s="195"/>
    </row>
    <row r="1217" spans="2:2">
      <c r="B1217" s="195"/>
    </row>
    <row r="1218" spans="2:2">
      <c r="B1218" s="195"/>
    </row>
    <row r="1219" spans="2:2">
      <c r="B1219" s="195"/>
    </row>
    <row r="1220" spans="2:2">
      <c r="B1220" s="195"/>
    </row>
    <row r="1221" spans="2:2">
      <c r="B1221" s="195"/>
    </row>
    <row r="1222" spans="2:2">
      <c r="B1222" s="195"/>
    </row>
    <row r="1223" spans="2:2">
      <c r="B1223" s="195"/>
    </row>
    <row r="1224" spans="2:2">
      <c r="B1224" s="195"/>
    </row>
    <row r="1225" spans="2:2">
      <c r="B1225" s="195"/>
    </row>
    <row r="1226" spans="2:2">
      <c r="B1226" s="195"/>
    </row>
    <row r="1227" spans="2:2">
      <c r="B1227" s="195"/>
    </row>
    <row r="1228" spans="2:2">
      <c r="B1228" s="195"/>
    </row>
    <row r="1229" spans="2:2">
      <c r="B1229" s="195"/>
    </row>
    <row r="1230" spans="2:2">
      <c r="B1230" s="195"/>
    </row>
    <row r="1231" spans="2:2">
      <c r="B1231" s="195"/>
    </row>
    <row r="1232" spans="2:2">
      <c r="B1232" s="195"/>
    </row>
    <row r="1233" spans="2:2">
      <c r="B1233" s="195"/>
    </row>
    <row r="1234" spans="2:2">
      <c r="B1234" s="195"/>
    </row>
    <row r="1235" spans="2:2">
      <c r="B1235" s="195"/>
    </row>
    <row r="1236" spans="2:2">
      <c r="B1236" s="195"/>
    </row>
    <row r="1237" spans="2:2">
      <c r="B1237" s="195"/>
    </row>
    <row r="1238" spans="2:2">
      <c r="B1238" s="195"/>
    </row>
    <row r="1239" spans="2:2">
      <c r="B1239" s="195"/>
    </row>
    <row r="1240" spans="2:2">
      <c r="B1240" s="195"/>
    </row>
    <row r="1241" spans="2:2">
      <c r="B1241" s="195"/>
    </row>
    <row r="1242" spans="2:2">
      <c r="B1242" s="195"/>
    </row>
    <row r="1243" spans="2:2">
      <c r="B1243" s="195"/>
    </row>
    <row r="1244" spans="2:2">
      <c r="B1244" s="195"/>
    </row>
    <row r="1245" spans="2:2">
      <c r="B1245" s="195"/>
    </row>
    <row r="1246" spans="2:2">
      <c r="B1246" s="195"/>
    </row>
    <row r="1247" spans="2:2">
      <c r="B1247" s="195"/>
    </row>
    <row r="1248" spans="2:2">
      <c r="B1248" s="195"/>
    </row>
    <row r="1249" spans="2:2">
      <c r="B1249" s="195"/>
    </row>
    <row r="1250" spans="2:2">
      <c r="B1250" s="195"/>
    </row>
    <row r="1251" spans="2:2">
      <c r="B1251" s="195"/>
    </row>
    <row r="1252" spans="2:2">
      <c r="B1252" s="195"/>
    </row>
    <row r="1253" spans="2:2">
      <c r="B1253" s="195"/>
    </row>
    <row r="1254" spans="2:2">
      <c r="B1254" s="195"/>
    </row>
    <row r="1255" spans="2:2">
      <c r="B1255" s="195"/>
    </row>
    <row r="1256" spans="2:2">
      <c r="B1256" s="195"/>
    </row>
    <row r="1257" spans="2:2">
      <c r="B1257" s="195"/>
    </row>
    <row r="1258" spans="2:2">
      <c r="B1258" s="195"/>
    </row>
    <row r="1259" spans="2:2">
      <c r="B1259" s="195"/>
    </row>
    <row r="1260" spans="2:2">
      <c r="B1260" s="195"/>
    </row>
    <row r="1261" spans="2:2">
      <c r="B1261" s="195"/>
    </row>
    <row r="1262" spans="2:2">
      <c r="B1262" s="195"/>
    </row>
    <row r="1263" spans="2:2">
      <c r="B1263" s="195"/>
    </row>
    <row r="1264" spans="2:2">
      <c r="B1264" s="195"/>
    </row>
    <row r="1265" spans="2:2">
      <c r="B1265" s="195"/>
    </row>
    <row r="1266" spans="2:2">
      <c r="B1266" s="195"/>
    </row>
    <row r="1267" spans="2:2">
      <c r="B1267" s="195"/>
    </row>
    <row r="1268" spans="2:2">
      <c r="B1268" s="195"/>
    </row>
    <row r="1269" spans="2:2">
      <c r="B1269" s="195"/>
    </row>
    <row r="1270" spans="2:2">
      <c r="B1270" s="195"/>
    </row>
    <row r="1271" spans="2:2">
      <c r="B1271" s="195"/>
    </row>
    <row r="1272" spans="2:2">
      <c r="B1272" s="195"/>
    </row>
    <row r="1273" spans="2:2">
      <c r="B1273" s="195"/>
    </row>
    <row r="1274" spans="2:2">
      <c r="B1274" s="195"/>
    </row>
    <row r="1275" spans="2:2">
      <c r="B1275" s="195"/>
    </row>
    <row r="1276" spans="2:2">
      <c r="B1276" s="195"/>
    </row>
    <row r="1277" spans="2:2">
      <c r="B1277" s="195"/>
    </row>
    <row r="1278" spans="2:2">
      <c r="B1278" s="195"/>
    </row>
    <row r="1279" spans="2:2">
      <c r="B1279" s="195"/>
    </row>
    <row r="1280" spans="2:2">
      <c r="B1280" s="195"/>
    </row>
    <row r="1281" spans="2:2">
      <c r="B1281" s="195"/>
    </row>
    <row r="1282" spans="2:2">
      <c r="B1282" s="195"/>
    </row>
    <row r="1283" spans="2:2">
      <c r="B1283" s="195"/>
    </row>
    <row r="1284" spans="2:2">
      <c r="B1284" s="195"/>
    </row>
    <row r="1285" spans="2:2">
      <c r="B1285" s="195"/>
    </row>
    <row r="1286" spans="2:2">
      <c r="B1286" s="195"/>
    </row>
    <row r="1287" spans="2:2">
      <c r="B1287" s="195"/>
    </row>
    <row r="1288" spans="2:2">
      <c r="B1288" s="195"/>
    </row>
    <row r="1289" spans="2:2">
      <c r="B1289" s="195"/>
    </row>
    <row r="1290" spans="2:2">
      <c r="B1290" s="195"/>
    </row>
    <row r="1291" spans="2:2">
      <c r="B1291" s="195"/>
    </row>
    <row r="1292" spans="2:2">
      <c r="B1292" s="195"/>
    </row>
    <row r="1293" spans="2:2">
      <c r="B1293" s="195"/>
    </row>
    <row r="1294" spans="2:2">
      <c r="B1294" s="195"/>
    </row>
    <row r="1295" spans="2:2">
      <c r="B1295" s="195"/>
    </row>
    <row r="1296" spans="2:2">
      <c r="B1296" s="195"/>
    </row>
  </sheetData>
  <mergeCells count="13">
    <mergeCell ref="M49:N49"/>
    <mergeCell ref="M50:N50"/>
    <mergeCell ref="M70:N70"/>
    <mergeCell ref="M71:N71"/>
    <mergeCell ref="M59:N59"/>
    <mergeCell ref="M62:N62"/>
    <mergeCell ref="M63:N63"/>
    <mergeCell ref="M66:N66"/>
    <mergeCell ref="M67:N67"/>
    <mergeCell ref="M58:N58"/>
    <mergeCell ref="M51:N51"/>
    <mergeCell ref="M52:O52"/>
    <mergeCell ref="M53:O53"/>
  </mergeCells>
  <phoneticPr fontId="67" type="noConversion"/>
  <printOptions horizontalCentered="1" gridLines="1"/>
  <pageMargins left="0.19685039370078741" right="0.19685039370078741" top="1.1811023622047245" bottom="0.98425196850393704" header="0.98425196850393704" footer="0"/>
  <pageSetup paperSize="9" scale="59" firstPageNumber="0" fitToHeight="0" orientation="portrait" horizontalDpi="300" verticalDpi="300" r:id="rId1"/>
  <headerFooter alignWithMargins="0">
    <oddHeader xml:space="preserve">&amp;RPÁGINA: &amp;P DE &amp;N  </oddHeader>
    <oddFooter>&amp;LCarimbo e AssinaturaResponsável Técnico&amp;CCarimbo e AssinaturaResponsável pela Verificação&amp;RCarimbo e Assinatura Responsável pela Aprovação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>
    <pageSetUpPr fitToPage="1"/>
  </sheetPr>
  <dimension ref="A1:T43"/>
  <sheetViews>
    <sheetView zoomScaleSheetLayoutView="100" workbookViewId="0">
      <selection activeCell="N16" sqref="N16"/>
    </sheetView>
  </sheetViews>
  <sheetFormatPr defaultColWidth="11.42578125" defaultRowHeight="15"/>
  <cols>
    <col min="1" max="1" width="4.7109375" style="78" customWidth="1"/>
    <col min="2" max="2" width="45.28515625" style="79" customWidth="1"/>
    <col min="3" max="3" width="12.7109375" style="36" bestFit="1" customWidth="1"/>
    <col min="4" max="4" width="12.7109375" style="80" bestFit="1" customWidth="1"/>
    <col min="5" max="5" width="8.42578125" style="36" customWidth="1"/>
    <col min="6" max="6" width="12.7109375" style="80" bestFit="1" customWidth="1"/>
    <col min="7" max="7" width="10.7109375" style="36" customWidth="1"/>
    <col min="8" max="8" width="12.7109375" style="80" customWidth="1"/>
    <col min="9" max="9" width="8.42578125" style="36" customWidth="1"/>
    <col min="10" max="10" width="12.7109375" style="80" customWidth="1"/>
    <col min="11" max="11" width="8.42578125" style="36" customWidth="1"/>
    <col min="12" max="12" width="12.7109375" style="80" customWidth="1"/>
    <col min="13" max="13" width="8.42578125" style="36" customWidth="1"/>
    <col min="14" max="14" width="12.85546875" style="80" customWidth="1"/>
    <col min="15" max="15" width="8.42578125" style="36" customWidth="1"/>
    <col min="16" max="16" width="12.7109375" style="75" customWidth="1"/>
    <col min="17" max="17" width="12.7109375" style="69" customWidth="1"/>
    <col min="18" max="16384" width="11.42578125" style="34"/>
  </cols>
  <sheetData>
    <row r="1" spans="1:20" s="29" customFormat="1" ht="24.75" customHeight="1" thickBot="1">
      <c r="A1" s="367" t="s">
        <v>19</v>
      </c>
      <c r="B1" s="367"/>
      <c r="C1" s="367"/>
      <c r="D1" s="367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</row>
    <row r="2" spans="1:20" ht="15" customHeight="1">
      <c r="A2" s="371"/>
      <c r="B2" s="373"/>
      <c r="C2" s="373"/>
      <c r="D2" s="373"/>
      <c r="E2" s="373"/>
      <c r="F2" s="373"/>
      <c r="G2" s="30"/>
      <c r="H2" s="31"/>
      <c r="I2" s="32"/>
      <c r="J2" s="32"/>
      <c r="K2" s="32"/>
      <c r="L2" s="32"/>
      <c r="M2" s="32"/>
      <c r="N2" s="32"/>
      <c r="O2" s="32"/>
      <c r="P2" s="31"/>
      <c r="Q2" s="33"/>
    </row>
    <row r="3" spans="1:20" ht="15" customHeight="1">
      <c r="A3" s="372"/>
      <c r="B3" s="374"/>
      <c r="C3" s="374"/>
      <c r="D3" s="374"/>
      <c r="E3" s="374"/>
      <c r="F3" s="374"/>
      <c r="H3" s="37"/>
      <c r="I3" s="38"/>
      <c r="J3" s="38"/>
      <c r="K3" s="38"/>
      <c r="L3" s="38"/>
      <c r="M3" s="39" t="s">
        <v>63</v>
      </c>
      <c r="N3" s="133"/>
      <c r="O3" s="38"/>
      <c r="P3" s="39" t="s">
        <v>66</v>
      </c>
      <c r="Q3" s="134">
        <v>43647</v>
      </c>
    </row>
    <row r="4" spans="1:20" ht="15" customHeight="1">
      <c r="A4" s="35"/>
      <c r="B4" s="374"/>
      <c r="C4" s="374"/>
      <c r="D4" s="374"/>
      <c r="E4" s="374"/>
      <c r="F4" s="374"/>
      <c r="H4" s="37"/>
      <c r="I4" s="38"/>
      <c r="J4" s="38"/>
      <c r="K4" s="38"/>
      <c r="L4" s="38"/>
      <c r="M4" s="39" t="s">
        <v>78</v>
      </c>
      <c r="N4" s="133" t="s">
        <v>453</v>
      </c>
      <c r="O4" s="38"/>
      <c r="P4" s="39" t="s">
        <v>20</v>
      </c>
      <c r="Q4" s="135"/>
    </row>
    <row r="5" spans="1:20" ht="16.5" customHeight="1">
      <c r="A5" s="40"/>
      <c r="B5" s="375"/>
      <c r="C5" s="375"/>
      <c r="D5" s="375"/>
      <c r="E5" s="375"/>
      <c r="F5" s="375"/>
      <c r="H5" s="37"/>
      <c r="I5" s="38"/>
      <c r="J5" s="38"/>
      <c r="K5" s="38"/>
      <c r="L5" s="38"/>
      <c r="M5" s="39" t="s">
        <v>21</v>
      </c>
      <c r="N5" s="133"/>
      <c r="O5" s="38"/>
      <c r="P5" s="39" t="s">
        <v>79</v>
      </c>
      <c r="Q5" s="136"/>
    </row>
    <row r="6" spans="1:20" ht="16.5" customHeight="1" thickBot="1">
      <c r="A6" s="40"/>
      <c r="B6" s="375"/>
      <c r="C6" s="375"/>
      <c r="D6" s="375"/>
      <c r="E6" s="375"/>
      <c r="F6" s="375"/>
      <c r="G6" s="39"/>
      <c r="H6" s="37"/>
      <c r="I6" s="38"/>
      <c r="J6" s="38"/>
      <c r="K6" s="38"/>
      <c r="L6" s="38"/>
      <c r="O6" s="38"/>
      <c r="P6" s="39" t="s">
        <v>87</v>
      </c>
      <c r="Q6" s="141">
        <v>150</v>
      </c>
    </row>
    <row r="7" spans="1:20" ht="16.5" customHeight="1" thickBot="1">
      <c r="A7" s="40"/>
      <c r="B7" s="376"/>
      <c r="C7" s="376"/>
      <c r="D7" s="376"/>
      <c r="E7" s="376"/>
      <c r="F7" s="376"/>
      <c r="G7" s="41"/>
      <c r="H7" s="41"/>
      <c r="I7" s="41"/>
      <c r="J7" s="41"/>
      <c r="K7" s="41"/>
      <c r="L7" s="41"/>
      <c r="M7" s="41"/>
      <c r="N7" s="41"/>
      <c r="O7" s="41"/>
      <c r="P7" s="42" t="s">
        <v>22</v>
      </c>
      <c r="Q7" s="137">
        <f>PLANILHA_SINTÉTICA!K241</f>
        <v>0.22474058685057496</v>
      </c>
    </row>
    <row r="8" spans="1:20" s="47" customFormat="1" ht="12.75" customHeight="1">
      <c r="A8" s="43"/>
      <c r="B8" s="389" t="s">
        <v>23</v>
      </c>
      <c r="C8" s="44"/>
      <c r="D8" s="368">
        <v>30</v>
      </c>
      <c r="E8" s="377" t="s">
        <v>24</v>
      </c>
      <c r="F8" s="368">
        <v>60</v>
      </c>
      <c r="G8" s="382" t="s">
        <v>24</v>
      </c>
      <c r="H8" s="368">
        <v>90</v>
      </c>
      <c r="I8" s="377" t="s">
        <v>24</v>
      </c>
      <c r="J8" s="368">
        <v>120</v>
      </c>
      <c r="K8" s="382" t="s">
        <v>24</v>
      </c>
      <c r="L8" s="368">
        <v>150</v>
      </c>
      <c r="M8" s="377" t="s">
        <v>24</v>
      </c>
      <c r="N8" s="368">
        <v>180</v>
      </c>
      <c r="O8" s="382" t="s">
        <v>24</v>
      </c>
      <c r="P8" s="45" t="s">
        <v>25</v>
      </c>
      <c r="Q8" s="46" t="s">
        <v>25</v>
      </c>
    </row>
    <row r="9" spans="1:20" s="52" customFormat="1" ht="15.95" customHeight="1">
      <c r="A9" s="48" t="s">
        <v>69</v>
      </c>
      <c r="B9" s="390"/>
      <c r="C9" s="49" t="s">
        <v>26</v>
      </c>
      <c r="D9" s="369"/>
      <c r="E9" s="378"/>
      <c r="F9" s="369"/>
      <c r="G9" s="383"/>
      <c r="H9" s="369"/>
      <c r="I9" s="378"/>
      <c r="J9" s="369"/>
      <c r="K9" s="383"/>
      <c r="L9" s="369"/>
      <c r="M9" s="378"/>
      <c r="N9" s="369"/>
      <c r="O9" s="383"/>
      <c r="P9" s="50" t="s">
        <v>18</v>
      </c>
      <c r="Q9" s="51" t="s">
        <v>27</v>
      </c>
    </row>
    <row r="10" spans="1:20" s="57" customFormat="1" ht="12.75" customHeight="1" thickBot="1">
      <c r="A10" s="53"/>
      <c r="B10" s="391"/>
      <c r="C10" s="54"/>
      <c r="D10" s="369"/>
      <c r="E10" s="379"/>
      <c r="F10" s="369"/>
      <c r="G10" s="384"/>
      <c r="H10" s="369"/>
      <c r="I10" s="379"/>
      <c r="J10" s="369"/>
      <c r="K10" s="384"/>
      <c r="L10" s="370"/>
      <c r="M10" s="379"/>
      <c r="N10" s="370"/>
      <c r="O10" s="384"/>
      <c r="P10" s="55" t="s">
        <v>28</v>
      </c>
      <c r="Q10" s="56" t="s">
        <v>29</v>
      </c>
    </row>
    <row r="11" spans="1:20" s="62" customFormat="1" ht="12.75" customHeight="1">
      <c r="A11" s="58">
        <v>1</v>
      </c>
      <c r="B11" s="233" t="str">
        <f>RESUMO!C14</f>
        <v>SERVIÇOS PRELIMINARES</v>
      </c>
      <c r="C11" s="59">
        <f>IFERROR(P11/$P$31,0)</f>
        <v>2.7813702824820868E-3</v>
      </c>
      <c r="D11" s="60">
        <f>IF(B11&lt;&gt;"",E11*P11," ")</f>
        <v>1084.2016045094715</v>
      </c>
      <c r="E11" s="61">
        <v>1</v>
      </c>
      <c r="F11" s="60">
        <f>IF(B11&lt;&gt;"",G11*P11," ")</f>
        <v>0</v>
      </c>
      <c r="G11" s="61"/>
      <c r="H11" s="60">
        <f>IF(B11&lt;&gt;"",I11*P11," ")</f>
        <v>0</v>
      </c>
      <c r="I11" s="61"/>
      <c r="J11" s="60">
        <f>IF(B11&lt;&gt;"",K11*P11," ")</f>
        <v>0</v>
      </c>
      <c r="K11" s="61"/>
      <c r="L11" s="60">
        <f>IF(B11&lt;&gt;"",M11*P11," ")</f>
        <v>0</v>
      </c>
      <c r="M11" s="61"/>
      <c r="N11" s="60">
        <f>IF(B11&lt;&gt;"",O11*P11," ")</f>
        <v>0</v>
      </c>
      <c r="O11" s="61"/>
      <c r="P11" s="60">
        <f>(IF(B11&lt;&gt;"",Q11*(1+$Q$7)," "))</f>
        <v>1084.2016045094715</v>
      </c>
      <c r="Q11" s="235">
        <f>RESUMO!H14</f>
        <v>885.25</v>
      </c>
      <c r="T11" s="138">
        <f>E11+G11+I11+K11+M11+O11</f>
        <v>1</v>
      </c>
    </row>
    <row r="12" spans="1:20" s="62" customFormat="1" ht="12.75" customHeight="1">
      <c r="A12" s="58">
        <v>2</v>
      </c>
      <c r="B12" s="234" t="str">
        <f>RESUMO!C15</f>
        <v>REFEITÓRIO</v>
      </c>
      <c r="C12" s="59">
        <f t="shared" ref="C12:C30" si="0">IFERROR(P12/$P$31,0)</f>
        <v>8.4351465703447523E-2</v>
      </c>
      <c r="D12" s="60">
        <f>IF(B12&lt;&gt;"",E12*P12," ")</f>
        <v>16440.456532236723</v>
      </c>
      <c r="E12" s="61">
        <v>0.5</v>
      </c>
      <c r="F12" s="60">
        <f>IF(B12&lt;&gt;"",G12*P12," ")</f>
        <v>16440.456532236723</v>
      </c>
      <c r="G12" s="61">
        <v>0.5</v>
      </c>
      <c r="H12" s="60">
        <f>IF(B12&lt;&gt;"",I12*P12," ")</f>
        <v>0</v>
      </c>
      <c r="I12" s="61"/>
      <c r="J12" s="60">
        <f>IF(B12&lt;&gt;"",K12*P12," ")</f>
        <v>0</v>
      </c>
      <c r="K12" s="61"/>
      <c r="L12" s="60">
        <f>IF(B12&lt;&gt;"",M12*P12," ")</f>
        <v>0</v>
      </c>
      <c r="M12" s="61"/>
      <c r="N12" s="60">
        <f>IF(B12&lt;&gt;"",O12*P12," ")</f>
        <v>0</v>
      </c>
      <c r="O12" s="61"/>
      <c r="P12" s="60">
        <f>(IF(B12&lt;&gt;"",Q12*(1+$Q$7)," "))</f>
        <v>32880.913064473447</v>
      </c>
      <c r="Q12" s="235">
        <f>RESUMO!H15</f>
        <v>26847.247015000001</v>
      </c>
      <c r="T12" s="138">
        <f t="shared" ref="T12:T30" si="1">E12+G12+I12+K12+M12+O12</f>
        <v>1</v>
      </c>
    </row>
    <row r="13" spans="1:20" s="62" customFormat="1" ht="12.75" customHeight="1">
      <c r="A13" s="58">
        <v>3</v>
      </c>
      <c r="B13" s="234" t="str">
        <f>RESUMO!C16</f>
        <v>COZINHA</v>
      </c>
      <c r="C13" s="59">
        <f t="shared" si="0"/>
        <v>2.9976152506534053E-2</v>
      </c>
      <c r="D13" s="60">
        <f t="shared" ref="D13:D30" si="2">IF(B13&lt;&gt;"",E13*P13," ")</f>
        <v>11684.957177151457</v>
      </c>
      <c r="E13" s="61">
        <v>1</v>
      </c>
      <c r="F13" s="60">
        <f t="shared" ref="F13:F30" si="3">IF(B13&lt;&gt;"",G13*P13," ")</f>
        <v>0</v>
      </c>
      <c r="G13" s="61"/>
      <c r="H13" s="60">
        <f t="shared" ref="H13:H30" si="4">IF(B13&lt;&gt;"",I13*P13," ")</f>
        <v>0</v>
      </c>
      <c r="I13" s="61"/>
      <c r="J13" s="60">
        <f t="shared" ref="J13:J30" si="5">IF(B13&lt;&gt;"",K13*P13," ")</f>
        <v>0</v>
      </c>
      <c r="K13" s="61"/>
      <c r="L13" s="60">
        <f t="shared" ref="L13:L30" si="6">IF(B13&lt;&gt;"",M13*P13," ")</f>
        <v>0</v>
      </c>
      <c r="M13" s="61"/>
      <c r="N13" s="60">
        <f t="shared" ref="N13:N30" si="7">IF(B13&lt;&gt;"",O13*P13," ")</f>
        <v>0</v>
      </c>
      <c r="O13" s="61"/>
      <c r="P13" s="60">
        <f t="shared" ref="P13:P30" si="8">(IF(B13&lt;&gt;"",Q13*(1+$Q$7)," "))</f>
        <v>11684.957177151457</v>
      </c>
      <c r="Q13" s="235">
        <f>RESUMO!H16</f>
        <v>9540.7609600000014</v>
      </c>
      <c r="T13" s="138">
        <f t="shared" si="1"/>
        <v>1</v>
      </c>
    </row>
    <row r="14" spans="1:20" s="62" customFormat="1" ht="12.75" customHeight="1">
      <c r="A14" s="58">
        <v>4</v>
      </c>
      <c r="B14" s="234" t="str">
        <f>RESUMO!C17</f>
        <v>SALAS DE AULA II</v>
      </c>
      <c r="C14" s="59">
        <f t="shared" si="0"/>
        <v>7.7590984258554527E-2</v>
      </c>
      <c r="D14" s="60">
        <f t="shared" si="2"/>
        <v>7561.4050885667866</v>
      </c>
      <c r="E14" s="61">
        <v>0.25</v>
      </c>
      <c r="F14" s="60">
        <f t="shared" si="3"/>
        <v>22684.215265700361</v>
      </c>
      <c r="G14" s="61">
        <v>0.75</v>
      </c>
      <c r="H14" s="60">
        <f t="shared" si="4"/>
        <v>0</v>
      </c>
      <c r="I14" s="61"/>
      <c r="J14" s="60">
        <f t="shared" si="5"/>
        <v>0</v>
      </c>
      <c r="K14" s="61"/>
      <c r="L14" s="60">
        <f t="shared" si="6"/>
        <v>0</v>
      </c>
      <c r="M14" s="61"/>
      <c r="N14" s="60">
        <f t="shared" si="7"/>
        <v>0</v>
      </c>
      <c r="O14" s="61"/>
      <c r="P14" s="60">
        <f t="shared" si="8"/>
        <v>30245.620354267146</v>
      </c>
      <c r="Q14" s="235">
        <f>RESUMO!H17</f>
        <v>24695.531999999996</v>
      </c>
      <c r="T14" s="138">
        <f t="shared" si="1"/>
        <v>1</v>
      </c>
    </row>
    <row r="15" spans="1:20" s="62" customFormat="1" ht="12.75" customHeight="1">
      <c r="A15" s="58">
        <v>5</v>
      </c>
      <c r="B15" s="234" t="str">
        <f>RESUMO!C18</f>
        <v>PALCO</v>
      </c>
      <c r="C15" s="59">
        <f t="shared" si="0"/>
        <v>9.3586572018037537E-3</v>
      </c>
      <c r="D15" s="60">
        <f t="shared" si="2"/>
        <v>0</v>
      </c>
      <c r="E15" s="61"/>
      <c r="F15" s="60">
        <f t="shared" si="3"/>
        <v>3648.0835429056538</v>
      </c>
      <c r="G15" s="61">
        <v>1</v>
      </c>
      <c r="H15" s="60">
        <f t="shared" si="4"/>
        <v>0</v>
      </c>
      <c r="I15" s="61"/>
      <c r="J15" s="60">
        <f t="shared" si="5"/>
        <v>0</v>
      </c>
      <c r="K15" s="61"/>
      <c r="L15" s="60">
        <f t="shared" si="6"/>
        <v>0</v>
      </c>
      <c r="M15" s="61"/>
      <c r="N15" s="60">
        <f t="shared" si="7"/>
        <v>0</v>
      </c>
      <c r="O15" s="61"/>
      <c r="P15" s="60">
        <f t="shared" si="8"/>
        <v>3648.0835429056538</v>
      </c>
      <c r="Q15" s="235">
        <f>RESUMO!H18</f>
        <v>2978.65816</v>
      </c>
      <c r="T15" s="138">
        <f t="shared" si="1"/>
        <v>1</v>
      </c>
    </row>
    <row r="16" spans="1:20" s="62" customFormat="1" ht="12.75" customHeight="1">
      <c r="A16" s="58">
        <v>6</v>
      </c>
      <c r="B16" s="234" t="str">
        <f>RESUMO!C19</f>
        <v>PINTURA EXTERNA</v>
      </c>
      <c r="C16" s="59">
        <f t="shared" si="0"/>
        <v>6.8780932700217276E-2</v>
      </c>
      <c r="D16" s="60">
        <f t="shared" si="2"/>
        <v>0</v>
      </c>
      <c r="E16" s="61"/>
      <c r="F16" s="60">
        <f t="shared" si="3"/>
        <v>0</v>
      </c>
      <c r="G16" s="61"/>
      <c r="H16" s="60">
        <f t="shared" si="4"/>
        <v>13405.693960080236</v>
      </c>
      <c r="I16" s="61">
        <v>0.5</v>
      </c>
      <c r="J16" s="60">
        <f t="shared" si="5"/>
        <v>13405.693960080236</v>
      </c>
      <c r="K16" s="61">
        <v>0.5</v>
      </c>
      <c r="L16" s="60">
        <f t="shared" si="6"/>
        <v>0</v>
      </c>
      <c r="M16" s="61"/>
      <c r="N16" s="60">
        <f t="shared" si="7"/>
        <v>0</v>
      </c>
      <c r="O16" s="61"/>
      <c r="P16" s="60">
        <f t="shared" si="8"/>
        <v>26811.387920160472</v>
      </c>
      <c r="Q16" s="235">
        <f>RESUMO!H19</f>
        <v>21891.48315</v>
      </c>
      <c r="T16" s="138">
        <f t="shared" si="1"/>
        <v>1</v>
      </c>
    </row>
    <row r="17" spans="1:20" s="62" customFormat="1" ht="12.75" customHeight="1">
      <c r="A17" s="58">
        <v>7</v>
      </c>
      <c r="B17" s="234" t="str">
        <f>RESUMO!C20</f>
        <v xml:space="preserve">PINTURA INTERNA </v>
      </c>
      <c r="C17" s="59">
        <f t="shared" si="0"/>
        <v>7.2000317117873844E-2</v>
      </c>
      <c r="D17" s="60">
        <f t="shared" si="2"/>
        <v>0</v>
      </c>
      <c r="E17" s="61"/>
      <c r="F17" s="60">
        <f t="shared" si="3"/>
        <v>7016.5827825993838</v>
      </c>
      <c r="G17" s="61">
        <v>0.25</v>
      </c>
      <c r="H17" s="60">
        <f t="shared" si="4"/>
        <v>21049.748347798151</v>
      </c>
      <c r="I17" s="61">
        <v>0.75</v>
      </c>
      <c r="J17" s="60">
        <f t="shared" si="5"/>
        <v>0</v>
      </c>
      <c r="K17" s="61"/>
      <c r="L17" s="60">
        <f t="shared" si="6"/>
        <v>0</v>
      </c>
      <c r="M17" s="61"/>
      <c r="N17" s="60">
        <f t="shared" si="7"/>
        <v>0</v>
      </c>
      <c r="O17" s="61"/>
      <c r="P17" s="60">
        <f t="shared" si="8"/>
        <v>28066.331130397535</v>
      </c>
      <c r="Q17" s="235">
        <f>RESUMO!H20</f>
        <v>22916.143575000002</v>
      </c>
      <c r="T17" s="138">
        <f t="shared" si="1"/>
        <v>1</v>
      </c>
    </row>
    <row r="18" spans="1:20" s="62" customFormat="1" ht="12.75" customHeight="1">
      <c r="A18" s="58">
        <v>8</v>
      </c>
      <c r="B18" s="234" t="str">
        <f>RESUMO!C21</f>
        <v>SALA COORDENAÇÃO</v>
      </c>
      <c r="C18" s="59">
        <f t="shared" si="0"/>
        <v>2.0605735787426393E-3</v>
      </c>
      <c r="D18" s="60">
        <f t="shared" si="2"/>
        <v>803.22896751773351</v>
      </c>
      <c r="E18" s="61">
        <v>1</v>
      </c>
      <c r="F18" s="60">
        <f t="shared" si="3"/>
        <v>0</v>
      </c>
      <c r="G18" s="61"/>
      <c r="H18" s="60">
        <f t="shared" si="4"/>
        <v>0</v>
      </c>
      <c r="I18" s="61"/>
      <c r="J18" s="60">
        <f t="shared" si="5"/>
        <v>0</v>
      </c>
      <c r="K18" s="61"/>
      <c r="L18" s="60">
        <f t="shared" si="6"/>
        <v>0</v>
      </c>
      <c r="M18" s="61"/>
      <c r="N18" s="60">
        <f t="shared" si="7"/>
        <v>0</v>
      </c>
      <c r="O18" s="61"/>
      <c r="P18" s="60">
        <f t="shared" si="8"/>
        <v>803.22896751773351</v>
      </c>
      <c r="Q18" s="235">
        <f>RESUMO!H21</f>
        <v>655.8359999999999</v>
      </c>
      <c r="T18" s="138">
        <f t="shared" si="1"/>
        <v>1</v>
      </c>
    </row>
    <row r="19" spans="1:20" s="62" customFormat="1" ht="12.75" customHeight="1">
      <c r="A19" s="58">
        <v>9</v>
      </c>
      <c r="B19" s="234" t="str">
        <f>RESUMO!C22</f>
        <v>QUADRA</v>
      </c>
      <c r="C19" s="59">
        <f t="shared" si="0"/>
        <v>0.36907157650515726</v>
      </c>
      <c r="D19" s="60">
        <f t="shared" si="2"/>
        <v>0</v>
      </c>
      <c r="E19" s="61"/>
      <c r="F19" s="60">
        <f t="shared" si="3"/>
        <v>0</v>
      </c>
      <c r="G19" s="61"/>
      <c r="H19" s="60">
        <f t="shared" si="4"/>
        <v>35966.803660230449</v>
      </c>
      <c r="I19" s="61">
        <v>0.25</v>
      </c>
      <c r="J19" s="60">
        <f t="shared" si="5"/>
        <v>71933.607320460898</v>
      </c>
      <c r="K19" s="61">
        <v>0.5</v>
      </c>
      <c r="L19" s="60">
        <f t="shared" si="6"/>
        <v>35966.803660230449</v>
      </c>
      <c r="M19" s="61">
        <v>0.25</v>
      </c>
      <c r="N19" s="60">
        <f t="shared" si="7"/>
        <v>0</v>
      </c>
      <c r="O19" s="61"/>
      <c r="P19" s="60">
        <f t="shared" si="8"/>
        <v>143867.2146409218</v>
      </c>
      <c r="Q19" s="235">
        <f>RESUMO!H22</f>
        <v>117467.49980000001</v>
      </c>
      <c r="T19" s="138">
        <f t="shared" si="1"/>
        <v>1</v>
      </c>
    </row>
    <row r="20" spans="1:20" s="62" customFormat="1" ht="12.75" customHeight="1">
      <c r="A20" s="58">
        <v>10</v>
      </c>
      <c r="B20" s="234" t="str">
        <f>RESUMO!C23</f>
        <v>ARQUIBANCADA</v>
      </c>
      <c r="C20" s="59">
        <f t="shared" si="0"/>
        <v>4.9786779660080549E-2</v>
      </c>
      <c r="D20" s="60">
        <f t="shared" si="2"/>
        <v>0</v>
      </c>
      <c r="E20" s="61"/>
      <c r="F20" s="60">
        <f t="shared" si="3"/>
        <v>0</v>
      </c>
      <c r="G20" s="61"/>
      <c r="H20" s="60">
        <f t="shared" si="4"/>
        <v>9703.6533989728669</v>
      </c>
      <c r="I20" s="61">
        <v>0.5</v>
      </c>
      <c r="J20" s="60">
        <f t="shared" si="5"/>
        <v>9703.6533989728669</v>
      </c>
      <c r="K20" s="61">
        <v>0.5</v>
      </c>
      <c r="L20" s="60">
        <f t="shared" si="6"/>
        <v>0</v>
      </c>
      <c r="M20" s="61"/>
      <c r="N20" s="60">
        <f t="shared" si="7"/>
        <v>0</v>
      </c>
      <c r="O20" s="61"/>
      <c r="P20" s="60">
        <f t="shared" si="8"/>
        <v>19407.306797945734</v>
      </c>
      <c r="Q20" s="235">
        <f>RESUMO!H23</f>
        <v>15846.055079999998</v>
      </c>
      <c r="T20" s="138">
        <f t="shared" si="1"/>
        <v>1</v>
      </c>
    </row>
    <row r="21" spans="1:20" s="62" customFormat="1" ht="12.75" customHeight="1">
      <c r="A21" s="58">
        <v>11</v>
      </c>
      <c r="B21" s="234" t="str">
        <f>RESUMO!C24</f>
        <v>REPOSIÇÃO COBERTURA ADMINISTRATIVO E SERVIÇOS</v>
      </c>
      <c r="C21" s="59">
        <f t="shared" si="0"/>
        <v>6.299490497002741E-2</v>
      </c>
      <c r="D21" s="60">
        <f t="shared" si="2"/>
        <v>0</v>
      </c>
      <c r="E21" s="61"/>
      <c r="F21" s="60">
        <f t="shared" si="3"/>
        <v>12277.97274505202</v>
      </c>
      <c r="G21" s="61">
        <v>0.5</v>
      </c>
      <c r="H21" s="60">
        <f t="shared" si="4"/>
        <v>12277.97274505202</v>
      </c>
      <c r="I21" s="61">
        <v>0.5</v>
      </c>
      <c r="J21" s="60">
        <f t="shared" si="5"/>
        <v>0</v>
      </c>
      <c r="K21" s="61"/>
      <c r="L21" s="60">
        <f t="shared" si="6"/>
        <v>0</v>
      </c>
      <c r="M21" s="61"/>
      <c r="N21" s="60">
        <f t="shared" si="7"/>
        <v>0</v>
      </c>
      <c r="O21" s="61"/>
      <c r="P21" s="60">
        <f t="shared" si="8"/>
        <v>24555.945490104041</v>
      </c>
      <c r="Q21" s="235">
        <f>RESUMO!H24</f>
        <v>20049.915675</v>
      </c>
      <c r="T21" s="138">
        <f t="shared" si="1"/>
        <v>1</v>
      </c>
    </row>
    <row r="22" spans="1:20" s="62" customFormat="1" ht="12.75" customHeight="1">
      <c r="A22" s="58">
        <v>12</v>
      </c>
      <c r="B22" s="234" t="str">
        <f>RESUMO!C25</f>
        <v>COBERTURA TRANSLÚCIDA SAGUÃO</v>
      </c>
      <c r="C22" s="59">
        <f t="shared" si="0"/>
        <v>7.5251862062174256E-3</v>
      </c>
      <c r="D22" s="60">
        <f t="shared" si="2"/>
        <v>0</v>
      </c>
      <c r="E22" s="61"/>
      <c r="F22" s="60">
        <f t="shared" si="3"/>
        <v>0</v>
      </c>
      <c r="G22" s="61"/>
      <c r="H22" s="60">
        <f t="shared" si="4"/>
        <v>0</v>
      </c>
      <c r="I22" s="61"/>
      <c r="J22" s="60">
        <f t="shared" si="5"/>
        <v>2933.3810785281594</v>
      </c>
      <c r="K22" s="61">
        <v>1</v>
      </c>
      <c r="L22" s="60">
        <f t="shared" si="6"/>
        <v>0</v>
      </c>
      <c r="M22" s="61"/>
      <c r="N22" s="60">
        <f t="shared" si="7"/>
        <v>0</v>
      </c>
      <c r="O22" s="61"/>
      <c r="P22" s="60">
        <f t="shared" si="8"/>
        <v>2933.3810785281594</v>
      </c>
      <c r="Q22" s="235">
        <f>RESUMO!H25</f>
        <v>2395.1039999999998</v>
      </c>
      <c r="T22" s="138">
        <f t="shared" si="1"/>
        <v>1</v>
      </c>
    </row>
    <row r="23" spans="1:20" s="62" customFormat="1" ht="12.75" customHeight="1">
      <c r="A23" s="58">
        <v>13</v>
      </c>
      <c r="B23" s="234" t="str">
        <f>RESUMO!C26</f>
        <v>PASSARELA COBERTA ATÉ A QUADRA - APROX 7,00 METROS LINEARES</v>
      </c>
      <c r="C23" s="59">
        <f t="shared" si="0"/>
        <v>5.2973798149136476E-2</v>
      </c>
      <c r="D23" s="60">
        <f t="shared" si="2"/>
        <v>0</v>
      </c>
      <c r="E23" s="61"/>
      <c r="F23" s="60">
        <f t="shared" si="3"/>
        <v>0</v>
      </c>
      <c r="G23" s="61"/>
      <c r="H23" s="60">
        <f t="shared" si="4"/>
        <v>10324.816748059962</v>
      </c>
      <c r="I23" s="61">
        <v>0.5</v>
      </c>
      <c r="J23" s="60">
        <f t="shared" si="5"/>
        <v>10324.816748059962</v>
      </c>
      <c r="K23" s="61">
        <v>0.5</v>
      </c>
      <c r="L23" s="60">
        <f t="shared" si="6"/>
        <v>0</v>
      </c>
      <c r="M23" s="61"/>
      <c r="N23" s="60">
        <f t="shared" si="7"/>
        <v>0</v>
      </c>
      <c r="O23" s="61"/>
      <c r="P23" s="60">
        <f t="shared" si="8"/>
        <v>20649.633496119925</v>
      </c>
      <c r="Q23" s="235">
        <f>RESUMO!H26</f>
        <v>16860.414129999997</v>
      </c>
      <c r="T23" s="138">
        <f t="shared" si="1"/>
        <v>1</v>
      </c>
    </row>
    <row r="24" spans="1:20" s="62" customFormat="1" ht="12.75" customHeight="1">
      <c r="A24" s="58">
        <v>14</v>
      </c>
      <c r="B24" s="234" t="str">
        <f>RESUMO!C27</f>
        <v>PASSEIO PÚBLICO FRONTAL</v>
      </c>
      <c r="C24" s="59">
        <f t="shared" si="0"/>
        <v>5.5424650118403876E-2</v>
      </c>
      <c r="D24" s="60">
        <f t="shared" si="2"/>
        <v>0</v>
      </c>
      <c r="E24" s="61"/>
      <c r="F24" s="60">
        <f t="shared" si="3"/>
        <v>0</v>
      </c>
      <c r="G24" s="61"/>
      <c r="H24" s="60">
        <f t="shared" si="4"/>
        <v>0</v>
      </c>
      <c r="I24" s="61"/>
      <c r="J24" s="60">
        <f t="shared" si="5"/>
        <v>0</v>
      </c>
      <c r="K24" s="61"/>
      <c r="L24" s="60">
        <f t="shared" si="6"/>
        <v>21604.996273320383</v>
      </c>
      <c r="M24" s="61">
        <v>1</v>
      </c>
      <c r="N24" s="60">
        <f t="shared" si="7"/>
        <v>0</v>
      </c>
      <c r="O24" s="61"/>
      <c r="P24" s="60">
        <f t="shared" si="8"/>
        <v>21604.996273320383</v>
      </c>
      <c r="Q24" s="235">
        <f>RESUMO!H27</f>
        <v>17640.467300000004</v>
      </c>
      <c r="T24" s="138">
        <f t="shared" si="1"/>
        <v>1</v>
      </c>
    </row>
    <row r="25" spans="1:20" s="62" customFormat="1" ht="12.75" customHeight="1">
      <c r="A25" s="58">
        <v>15</v>
      </c>
      <c r="B25" s="234" t="str">
        <f>RESUMO!C28</f>
        <v>PINTURA EXTERNA DE MURO PRINCIPAL</v>
      </c>
      <c r="C25" s="59">
        <f t="shared" si="0"/>
        <v>1.9055017779381369E-2</v>
      </c>
      <c r="D25" s="60">
        <f t="shared" si="2"/>
        <v>0</v>
      </c>
      <c r="E25" s="61"/>
      <c r="F25" s="60">
        <f t="shared" si="3"/>
        <v>0</v>
      </c>
      <c r="G25" s="61"/>
      <c r="H25" s="60">
        <f t="shared" si="4"/>
        <v>0</v>
      </c>
      <c r="I25" s="61"/>
      <c r="J25" s="60">
        <f t="shared" si="5"/>
        <v>0</v>
      </c>
      <c r="K25" s="61"/>
      <c r="L25" s="60">
        <f t="shared" si="6"/>
        <v>7427.8067111313658</v>
      </c>
      <c r="M25" s="61">
        <v>1</v>
      </c>
      <c r="N25" s="60">
        <f t="shared" si="7"/>
        <v>0</v>
      </c>
      <c r="O25" s="61"/>
      <c r="P25" s="60">
        <f t="shared" si="8"/>
        <v>7427.8067111313658</v>
      </c>
      <c r="Q25" s="235">
        <f>RESUMO!H28</f>
        <v>6064.7999999999993</v>
      </c>
      <c r="T25" s="138">
        <f t="shared" si="1"/>
        <v>1</v>
      </c>
    </row>
    <row r="26" spans="1:20" s="62" customFormat="1" ht="12.75" customHeight="1">
      <c r="A26" s="58">
        <v>16</v>
      </c>
      <c r="B26" s="234" t="str">
        <f>RESUMO!C29</f>
        <v>MURO DE ARRIMO - LATERAL DIREITA - 20 METROS DE COMP. X ALTURA 1,00</v>
      </c>
      <c r="C26" s="59">
        <f t="shared" si="0"/>
        <v>3.6267633261939713E-2</v>
      </c>
      <c r="D26" s="60">
        <f t="shared" si="2"/>
        <v>7068.7147306517181</v>
      </c>
      <c r="E26" s="61">
        <v>0.5</v>
      </c>
      <c r="F26" s="60">
        <f t="shared" si="3"/>
        <v>7068.7147306517181</v>
      </c>
      <c r="G26" s="61">
        <v>0.5</v>
      </c>
      <c r="H26" s="60">
        <f t="shared" si="4"/>
        <v>0</v>
      </c>
      <c r="I26" s="61"/>
      <c r="J26" s="60">
        <f t="shared" si="5"/>
        <v>0</v>
      </c>
      <c r="K26" s="61"/>
      <c r="L26" s="60">
        <f t="shared" si="6"/>
        <v>0</v>
      </c>
      <c r="M26" s="61"/>
      <c r="N26" s="60">
        <f t="shared" si="7"/>
        <v>0</v>
      </c>
      <c r="O26" s="61"/>
      <c r="P26" s="60">
        <f t="shared" si="8"/>
        <v>14137.429461303436</v>
      </c>
      <c r="Q26" s="235">
        <f>RESUMO!H29</f>
        <v>11543.203200000002</v>
      </c>
      <c r="T26" s="138">
        <f t="shared" si="1"/>
        <v>1</v>
      </c>
    </row>
    <row r="27" spans="1:20" s="62" customFormat="1" ht="12.75" customHeight="1">
      <c r="A27" s="58">
        <v>17</v>
      </c>
      <c r="B27" s="234" t="str">
        <f>RESUMO!C30</f>
        <v/>
      </c>
      <c r="C27" s="59">
        <f t="shared" si="0"/>
        <v>0</v>
      </c>
      <c r="D27" s="60" t="str">
        <f t="shared" si="2"/>
        <v xml:space="preserve"> </v>
      </c>
      <c r="E27" s="61"/>
      <c r="F27" s="60" t="str">
        <f t="shared" si="3"/>
        <v xml:space="preserve"> </v>
      </c>
      <c r="G27" s="61"/>
      <c r="H27" s="60" t="str">
        <f t="shared" si="4"/>
        <v xml:space="preserve"> </v>
      </c>
      <c r="I27" s="61"/>
      <c r="J27" s="60" t="str">
        <f t="shared" si="5"/>
        <v xml:space="preserve"> </v>
      </c>
      <c r="K27" s="61"/>
      <c r="L27" s="60" t="str">
        <f t="shared" si="6"/>
        <v xml:space="preserve"> </v>
      </c>
      <c r="M27" s="61"/>
      <c r="N27" s="60" t="str">
        <f t="shared" si="7"/>
        <v xml:space="preserve"> </v>
      </c>
      <c r="O27" s="61"/>
      <c r="P27" s="60" t="str">
        <f t="shared" si="8"/>
        <v xml:space="preserve"> </v>
      </c>
      <c r="Q27" s="235" t="str">
        <f>RESUMO!H30</f>
        <v/>
      </c>
      <c r="T27" s="138">
        <f t="shared" si="1"/>
        <v>0</v>
      </c>
    </row>
    <row r="28" spans="1:20" s="62" customFormat="1" ht="12.75" customHeight="1">
      <c r="A28" s="58">
        <v>18</v>
      </c>
      <c r="B28" s="234" t="str">
        <f>RESUMO!C31</f>
        <v/>
      </c>
      <c r="C28" s="59">
        <f t="shared" si="0"/>
        <v>0</v>
      </c>
      <c r="D28" s="60" t="str">
        <f t="shared" si="2"/>
        <v xml:space="preserve"> </v>
      </c>
      <c r="E28" s="61"/>
      <c r="F28" s="60" t="str">
        <f t="shared" si="3"/>
        <v xml:space="preserve"> </v>
      </c>
      <c r="G28" s="61"/>
      <c r="H28" s="60" t="str">
        <f t="shared" si="4"/>
        <v xml:space="preserve"> </v>
      </c>
      <c r="I28" s="61"/>
      <c r="J28" s="60" t="str">
        <f t="shared" si="5"/>
        <v xml:space="preserve"> </v>
      </c>
      <c r="K28" s="61"/>
      <c r="L28" s="60" t="str">
        <f t="shared" si="6"/>
        <v xml:space="preserve"> </v>
      </c>
      <c r="M28" s="61"/>
      <c r="N28" s="60" t="str">
        <f t="shared" si="7"/>
        <v xml:space="preserve"> </v>
      </c>
      <c r="O28" s="61"/>
      <c r="P28" s="60" t="str">
        <f t="shared" si="8"/>
        <v xml:space="preserve"> </v>
      </c>
      <c r="Q28" s="235" t="str">
        <f>RESUMO!H31</f>
        <v/>
      </c>
      <c r="T28" s="138">
        <f t="shared" si="1"/>
        <v>0</v>
      </c>
    </row>
    <row r="29" spans="1:20" s="62" customFormat="1" ht="12.75" customHeight="1">
      <c r="A29" s="58">
        <v>19</v>
      </c>
      <c r="B29" s="234" t="str">
        <f>RESUMO!C32</f>
        <v/>
      </c>
      <c r="C29" s="59">
        <f t="shared" si="0"/>
        <v>0</v>
      </c>
      <c r="D29" s="60" t="str">
        <f t="shared" si="2"/>
        <v xml:space="preserve"> </v>
      </c>
      <c r="E29" s="61"/>
      <c r="F29" s="60" t="str">
        <f t="shared" si="3"/>
        <v xml:space="preserve"> </v>
      </c>
      <c r="G29" s="61"/>
      <c r="H29" s="60" t="str">
        <f t="shared" si="4"/>
        <v xml:space="preserve"> </v>
      </c>
      <c r="I29" s="61"/>
      <c r="J29" s="60" t="str">
        <f t="shared" si="5"/>
        <v xml:space="preserve"> </v>
      </c>
      <c r="K29" s="61"/>
      <c r="L29" s="60" t="str">
        <f t="shared" si="6"/>
        <v xml:space="preserve"> </v>
      </c>
      <c r="M29" s="61"/>
      <c r="N29" s="60" t="str">
        <f t="shared" si="7"/>
        <v xml:space="preserve"> </v>
      </c>
      <c r="O29" s="61"/>
      <c r="P29" s="60" t="str">
        <f t="shared" si="8"/>
        <v xml:space="preserve"> </v>
      </c>
      <c r="Q29" s="235" t="str">
        <f>RESUMO!H32</f>
        <v/>
      </c>
      <c r="T29" s="138">
        <f t="shared" si="1"/>
        <v>0</v>
      </c>
    </row>
    <row r="30" spans="1:20" s="62" customFormat="1" ht="12.75" customHeight="1" thickBot="1">
      <c r="A30" s="58">
        <v>20</v>
      </c>
      <c r="B30" s="234" t="str">
        <f>RESUMO!C33</f>
        <v/>
      </c>
      <c r="C30" s="59">
        <f t="shared" si="0"/>
        <v>0</v>
      </c>
      <c r="D30" s="60" t="str">
        <f t="shared" si="2"/>
        <v xml:space="preserve"> </v>
      </c>
      <c r="E30" s="61"/>
      <c r="F30" s="60" t="str">
        <f t="shared" si="3"/>
        <v xml:space="preserve"> </v>
      </c>
      <c r="G30" s="61"/>
      <c r="H30" s="60" t="str">
        <f t="shared" si="4"/>
        <v xml:space="preserve"> </v>
      </c>
      <c r="I30" s="61"/>
      <c r="J30" s="60" t="str">
        <f t="shared" si="5"/>
        <v xml:space="preserve"> </v>
      </c>
      <c r="K30" s="61"/>
      <c r="L30" s="60" t="str">
        <f t="shared" si="6"/>
        <v xml:space="preserve"> </v>
      </c>
      <c r="M30" s="61"/>
      <c r="N30" s="60" t="str">
        <f t="shared" si="7"/>
        <v xml:space="preserve"> </v>
      </c>
      <c r="O30" s="61"/>
      <c r="P30" s="60" t="str">
        <f t="shared" si="8"/>
        <v xml:space="preserve"> </v>
      </c>
      <c r="Q30" s="235" t="str">
        <f>RESUMO!H33</f>
        <v/>
      </c>
      <c r="T30" s="138">
        <f t="shared" si="1"/>
        <v>0</v>
      </c>
    </row>
    <row r="31" spans="1:20" ht="12.75" customHeight="1">
      <c r="A31" s="380" t="s">
        <v>30</v>
      </c>
      <c r="B31" s="380"/>
      <c r="C31" s="157">
        <f>SUMIF(C11:C30,"&gt;0",C11:C30)</f>
        <v>0.99999999999999978</v>
      </c>
      <c r="D31" s="64">
        <f>SUMIF(D11:D30,"&gt;0",D11:D30)</f>
        <v>44642.964100633893</v>
      </c>
      <c r="E31" s="63">
        <f>IF($P$31=0,0,D31/$P$31)</f>
        <v>0.11452539191509103</v>
      </c>
      <c r="F31" s="64">
        <f>SUMIF(F11:F30,"&gt;0",F11:F30)</f>
        <v>69136.025599145869</v>
      </c>
      <c r="G31" s="63">
        <f>IF($P$31=0,0,F31/$P$31)</f>
        <v>0.17735897664289546</v>
      </c>
      <c r="H31" s="64">
        <f>SUMIF(H11:H30,"&gt;0",H11:H30)</f>
        <v>102728.68886019368</v>
      </c>
      <c r="I31" s="63">
        <f>IF($P$31=0,0,H31/$P$31)</f>
        <v>0.26353633970442553</v>
      </c>
      <c r="J31" s="64">
        <f>SUMIF(J11:J30,"&gt;0",J11:J30)</f>
        <v>108301.15250610212</v>
      </c>
      <c r="K31" s="63">
        <f>IF($P$31=0,0,J31/$P$31)</f>
        <v>0.27783172971351322</v>
      </c>
      <c r="L31" s="64">
        <f>SUMIF(L11:L30,"&gt;0",L11:L30)</f>
        <v>64999.606644682201</v>
      </c>
      <c r="M31" s="63">
        <f>IF($P$31=0,0,L31/$P$31)</f>
        <v>0.16674756202407456</v>
      </c>
      <c r="N31" s="64">
        <f>SUMIF(N11:N30,"&gt;0",N11:N30)</f>
        <v>0</v>
      </c>
      <c r="O31" s="63">
        <f>IF($P$31=0,0,N31/$P$31)</f>
        <v>0</v>
      </c>
      <c r="P31" s="64">
        <f>SUMIF(P11:P30,"&gt;0",P11:P30)</f>
        <v>389808.43771075783</v>
      </c>
      <c r="Q31" s="64">
        <f>SUMIF(Q11:Q30,"&gt;0",Q11:Q30)</f>
        <v>318278.37004499999</v>
      </c>
    </row>
    <row r="32" spans="1:20" ht="12.75" customHeight="1">
      <c r="A32" s="400" t="s">
        <v>162</v>
      </c>
      <c r="B32" s="401"/>
      <c r="C32" s="154"/>
      <c r="D32" s="385" t="str">
        <f>IF($C$32&lt;&gt;"",(1-$C$33)*D$31," ")</f>
        <v xml:space="preserve"> </v>
      </c>
      <c r="E32" s="387">
        <f>E31</f>
        <v>0.11452539191509103</v>
      </c>
      <c r="F32" s="385" t="str">
        <f>IF($C$32&lt;&gt;"",(1-$C$33)*F$31," ")</f>
        <v xml:space="preserve"> </v>
      </c>
      <c r="G32" s="387">
        <f>G31</f>
        <v>0.17735897664289546</v>
      </c>
      <c r="H32" s="385" t="str">
        <f>IF($C$32&lt;&gt;"",(1-$C$33)*H$31," ")</f>
        <v xml:space="preserve"> </v>
      </c>
      <c r="I32" s="387">
        <f>I31</f>
        <v>0.26353633970442553</v>
      </c>
      <c r="J32" s="385" t="str">
        <f>IF($C$32&lt;&gt;"",(1-$C$33)*J$31," ")</f>
        <v xml:space="preserve"> </v>
      </c>
      <c r="K32" s="387">
        <f>K31</f>
        <v>0.27783172971351322</v>
      </c>
      <c r="L32" s="385" t="str">
        <f>IF($C$32&lt;&gt;"",(1-$C$33)*L$31," ")</f>
        <v xml:space="preserve"> </v>
      </c>
      <c r="M32" s="387">
        <f>M31</f>
        <v>0.16674756202407456</v>
      </c>
      <c r="N32" s="385" t="str">
        <f>IF($C$32&lt;&gt;"",(1-$C$33)*N$31," ")</f>
        <v xml:space="preserve"> </v>
      </c>
      <c r="O32" s="387">
        <f>O31</f>
        <v>0</v>
      </c>
      <c r="P32" s="395" t="str">
        <f>IF(C32&lt;&gt;"",D32+F32+H32+J32+L32+N32," ")</f>
        <v xml:space="preserve"> </v>
      </c>
      <c r="Q32" s="397"/>
    </row>
    <row r="33" spans="1:17" ht="12.75" customHeight="1">
      <c r="A33" s="399" t="s">
        <v>163</v>
      </c>
      <c r="B33" s="399"/>
      <c r="C33" s="153" t="str">
        <f>IF(C32&lt;&gt;"",(1-(C32/P31))," ")</f>
        <v xml:space="preserve"> </v>
      </c>
      <c r="D33" s="386"/>
      <c r="E33" s="388"/>
      <c r="F33" s="386"/>
      <c r="G33" s="388"/>
      <c r="H33" s="386"/>
      <c r="I33" s="388"/>
      <c r="J33" s="386"/>
      <c r="K33" s="388"/>
      <c r="L33" s="386"/>
      <c r="M33" s="388"/>
      <c r="N33" s="386"/>
      <c r="O33" s="388"/>
      <c r="P33" s="396"/>
      <c r="Q33" s="398"/>
    </row>
    <row r="34" spans="1:17" s="69" customFormat="1" ht="12.75" customHeight="1" thickBot="1">
      <c r="A34" s="381" t="s">
        <v>84</v>
      </c>
      <c r="B34" s="381"/>
      <c r="C34" s="65"/>
      <c r="D34" s="66">
        <f>IF(C32&lt;&gt;"",D32,D31)</f>
        <v>44642.964100633893</v>
      </c>
      <c r="E34" s="65">
        <f>E32</f>
        <v>0.11452539191509103</v>
      </c>
      <c r="F34" s="156">
        <f>IF(C32&lt;&gt;"",F32+D34,D34+F31)</f>
        <v>113778.98969977976</v>
      </c>
      <c r="G34" s="65">
        <f>G32+E34</f>
        <v>0.2918843685579865</v>
      </c>
      <c r="H34" s="66">
        <f>IF(C32&lt;&gt;"",F34+H32,F34+H31)</f>
        <v>216507.67855997343</v>
      </c>
      <c r="I34" s="65">
        <f>I32+G34</f>
        <v>0.55542070826241208</v>
      </c>
      <c r="J34" s="66">
        <f>IF(C32&lt;&gt;"",H34+J32,H34+J31)</f>
        <v>324808.83106607554</v>
      </c>
      <c r="K34" s="65">
        <f>K32+I34</f>
        <v>0.8332524379759253</v>
      </c>
      <c r="L34" s="66">
        <f>IF(C32&lt;&gt;"",J34+L32,J34+L31)</f>
        <v>389808.43771075772</v>
      </c>
      <c r="M34" s="65">
        <f>M32+K34</f>
        <v>0.99999999999999989</v>
      </c>
      <c r="N34" s="66">
        <f>IF(C32&lt;&gt;"",L34+N32,L34+N31)</f>
        <v>389808.43771075772</v>
      </c>
      <c r="O34" s="65">
        <f>O32+M34</f>
        <v>0.99999999999999989</v>
      </c>
      <c r="P34" s="67"/>
      <c r="Q34" s="68"/>
    </row>
    <row r="35" spans="1:17" ht="12.6" customHeight="1">
      <c r="A35" s="70"/>
      <c r="B35" s="71"/>
      <c r="C35" s="72"/>
      <c r="D35" s="73"/>
      <c r="E35" s="74"/>
      <c r="F35" s="73"/>
      <c r="G35" s="74"/>
      <c r="H35" s="73"/>
      <c r="I35" s="74"/>
      <c r="J35" s="73"/>
      <c r="K35" s="74"/>
      <c r="L35" s="73"/>
      <c r="M35" s="74"/>
      <c r="N35" s="73"/>
      <c r="O35" s="74"/>
    </row>
    <row r="36" spans="1:17" ht="12.6" customHeight="1">
      <c r="A36" s="70"/>
      <c r="B36" s="393"/>
      <c r="C36" s="394"/>
      <c r="D36" s="394"/>
      <c r="E36" s="394"/>
      <c r="F36" s="394"/>
      <c r="G36" s="394"/>
      <c r="H36" s="394"/>
      <c r="I36" s="394"/>
      <c r="J36" s="394"/>
      <c r="K36" s="394"/>
      <c r="L36" s="394"/>
      <c r="M36" s="394"/>
      <c r="N36" s="394"/>
      <c r="O36" s="394"/>
      <c r="P36" s="394"/>
      <c r="Q36" s="394"/>
    </row>
    <row r="37" spans="1:17" ht="12.6" customHeight="1">
      <c r="A37" s="70"/>
      <c r="B37" s="394"/>
      <c r="C37" s="394"/>
      <c r="D37" s="394"/>
      <c r="E37" s="394"/>
      <c r="F37" s="394"/>
      <c r="G37" s="394"/>
      <c r="H37" s="394"/>
      <c r="I37" s="394"/>
      <c r="J37" s="394"/>
      <c r="K37" s="394"/>
      <c r="L37" s="394"/>
      <c r="M37" s="394"/>
      <c r="N37" s="394"/>
      <c r="O37" s="394"/>
      <c r="P37" s="394"/>
      <c r="Q37" s="394"/>
    </row>
    <row r="38" spans="1:17" ht="12.6" customHeight="1">
      <c r="A38" s="70"/>
      <c r="B38" s="394"/>
      <c r="C38" s="394"/>
      <c r="D38" s="394"/>
      <c r="E38" s="394"/>
      <c r="F38" s="394"/>
      <c r="G38" s="394"/>
      <c r="H38" s="394"/>
      <c r="I38" s="394"/>
      <c r="J38" s="394"/>
      <c r="K38" s="394"/>
      <c r="L38" s="394"/>
      <c r="M38" s="394"/>
      <c r="N38" s="394"/>
      <c r="O38" s="394"/>
      <c r="P38" s="394"/>
      <c r="Q38" s="394"/>
    </row>
    <row r="39" spans="1:17" ht="12.6" customHeight="1">
      <c r="A39" s="70"/>
      <c r="B39" s="392" t="s">
        <v>166</v>
      </c>
      <c r="C39" s="392"/>
      <c r="D39" s="392"/>
      <c r="E39" s="392"/>
      <c r="F39" s="392"/>
      <c r="G39" s="392"/>
      <c r="H39" s="392"/>
      <c r="I39" s="392"/>
      <c r="J39" s="392"/>
      <c r="K39" s="392"/>
      <c r="L39" s="392"/>
      <c r="M39" s="392"/>
      <c r="N39" s="392"/>
      <c r="O39" s="392"/>
      <c r="P39" s="392"/>
      <c r="Q39" s="392"/>
    </row>
    <row r="40" spans="1:17" ht="12.6" customHeight="1">
      <c r="A40" s="70"/>
      <c r="B40" s="392"/>
      <c r="C40" s="392"/>
      <c r="D40" s="392"/>
      <c r="E40" s="392"/>
      <c r="F40" s="392"/>
      <c r="G40" s="392"/>
      <c r="H40" s="392"/>
      <c r="I40" s="392"/>
      <c r="J40" s="392"/>
      <c r="K40" s="392"/>
      <c r="L40" s="392"/>
      <c r="M40" s="392"/>
      <c r="N40" s="392"/>
      <c r="O40" s="392"/>
      <c r="P40" s="392"/>
      <c r="Q40" s="392"/>
    </row>
    <row r="41" spans="1:17" ht="12.6" customHeight="1">
      <c r="A41" s="70"/>
      <c r="B41" s="392"/>
      <c r="C41" s="392"/>
      <c r="D41" s="392"/>
      <c r="E41" s="392"/>
      <c r="F41" s="392"/>
      <c r="G41" s="392"/>
      <c r="H41" s="392"/>
      <c r="I41" s="392"/>
      <c r="J41" s="392"/>
      <c r="K41" s="392"/>
      <c r="L41" s="392"/>
      <c r="M41" s="392"/>
      <c r="N41" s="392"/>
      <c r="O41" s="392"/>
      <c r="P41" s="392"/>
      <c r="Q41" s="392"/>
    </row>
    <row r="42" spans="1:17" ht="12.6" customHeight="1">
      <c r="A42" s="70"/>
      <c r="B42" s="392"/>
      <c r="C42" s="392"/>
      <c r="D42" s="392"/>
      <c r="E42" s="392"/>
      <c r="F42" s="392"/>
      <c r="G42" s="392"/>
      <c r="H42" s="392"/>
      <c r="I42" s="392"/>
      <c r="J42" s="392"/>
      <c r="K42" s="392"/>
      <c r="L42" s="392"/>
      <c r="M42" s="392"/>
      <c r="N42" s="392"/>
      <c r="O42" s="392"/>
      <c r="P42" s="392"/>
      <c r="Q42" s="392"/>
    </row>
    <row r="43" spans="1:17" ht="12.6" customHeight="1">
      <c r="A43" s="70"/>
      <c r="B43" s="71"/>
      <c r="C43" s="72"/>
      <c r="D43" s="76"/>
      <c r="E43" s="77"/>
      <c r="F43" s="76"/>
      <c r="G43" s="77"/>
      <c r="H43" s="76"/>
      <c r="I43" s="77"/>
      <c r="J43" s="76"/>
      <c r="K43" s="77"/>
      <c r="L43" s="76"/>
      <c r="M43" s="77"/>
      <c r="N43" s="76"/>
      <c r="O43" s="77"/>
    </row>
  </sheetData>
  <mergeCells count="39">
    <mergeCell ref="B39:Q42"/>
    <mergeCell ref="B36:Q38"/>
    <mergeCell ref="P32:P33"/>
    <mergeCell ref="Q32:Q33"/>
    <mergeCell ref="L32:L33"/>
    <mergeCell ref="M32:M33"/>
    <mergeCell ref="G32:G33"/>
    <mergeCell ref="H32:H33"/>
    <mergeCell ref="I32:I33"/>
    <mergeCell ref="A33:B33"/>
    <mergeCell ref="A32:B32"/>
    <mergeCell ref="D32:D33"/>
    <mergeCell ref="E32:E33"/>
    <mergeCell ref="J32:J33"/>
    <mergeCell ref="F32:F33"/>
    <mergeCell ref="K32:K33"/>
    <mergeCell ref="A31:B31"/>
    <mergeCell ref="E8:E10"/>
    <mergeCell ref="A34:B34"/>
    <mergeCell ref="O8:O10"/>
    <mergeCell ref="K8:K10"/>
    <mergeCell ref="G8:G10"/>
    <mergeCell ref="H8:H10"/>
    <mergeCell ref="J8:J10"/>
    <mergeCell ref="N32:N33"/>
    <mergeCell ref="O32:O33"/>
    <mergeCell ref="B8:B10"/>
    <mergeCell ref="D8:D10"/>
    <mergeCell ref="M8:M10"/>
    <mergeCell ref="A1:Q1"/>
    <mergeCell ref="L8:L10"/>
    <mergeCell ref="A2:A3"/>
    <mergeCell ref="B2:F2"/>
    <mergeCell ref="B3:F3"/>
    <mergeCell ref="B4:F4"/>
    <mergeCell ref="B5:F7"/>
    <mergeCell ref="N8:N10"/>
    <mergeCell ref="F8:F10"/>
    <mergeCell ref="I8:I10"/>
  </mergeCells>
  <printOptions horizontalCentered="1" verticalCentered="1" gridLines="1"/>
  <pageMargins left="0.39370078740157483" right="0.39370078740157483" top="1.1811023622047245" bottom="0.62" header="0" footer="0"/>
  <pageSetup paperSize="9" scale="63" orientation="landscape" r:id="rId1"/>
  <headerFooter alignWithMargins="0">
    <oddFooter xml:space="preserve">&amp;L              Carimbo e Assinatura Responsável Técnico Empresa&amp;CCarimbo e Assinatura Representante Lega da Empresa&amp;RCarimbo e Assinatura Responsável Aprovação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336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7</vt:i4>
      </vt:variant>
    </vt:vector>
  </HeadingPairs>
  <TitlesOfParts>
    <vt:vector size="11" baseType="lpstr">
      <vt:lpstr>BDI</vt:lpstr>
      <vt:lpstr>RESUMO</vt:lpstr>
      <vt:lpstr>PLANILHA_SINTÉTICA</vt:lpstr>
      <vt:lpstr>CRONOGRAMA</vt:lpstr>
      <vt:lpstr>__Anonymous_Sheet_DB__0</vt:lpstr>
      <vt:lpstr>BDI!Area_de_impressao</vt:lpstr>
      <vt:lpstr>CRONOGRAMA!Area_de_impressao</vt:lpstr>
      <vt:lpstr>PLANILHA_SINTÉTICA!Area_de_impressao</vt:lpstr>
      <vt:lpstr>RESUMO!Area_de_impressao</vt:lpstr>
      <vt:lpstr>Excel_BuiltIn__FilterDatabase_6</vt:lpstr>
      <vt:lpstr>PLANILHA_SINTÉTICA!Titulos_de_impressao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F. Cherpinski</dc:creator>
  <cp:lastModifiedBy>Prefeitura</cp:lastModifiedBy>
  <cp:revision>52</cp:revision>
  <cp:lastPrinted>2019-08-14T18:54:02Z</cp:lastPrinted>
  <dcterms:created xsi:type="dcterms:W3CDTF">2012-02-24T19:16:29Z</dcterms:created>
  <dcterms:modified xsi:type="dcterms:W3CDTF">2019-08-14T19:30:30Z</dcterms:modified>
</cp:coreProperties>
</file>